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ithornto\ARM\IR - Quarterly Reports - Documents\FY2019 - Q1\_Q1_2019_FINAL\"/>
    </mc:Choice>
  </mc:AlternateContent>
  <xr:revisionPtr revIDLastSave="212" documentId="6_{AC70A636-F972-47C6-A83A-87E55F042D40}" xr6:coauthVersionLast="43" xr6:coauthVersionMax="43" xr10:uidLastSave="{537F5F69-2620-49A4-AB6F-11A08BD7A3A1}"/>
  <bookViews>
    <workbookView xWindow="-120" yWindow="-120" windowWidth="29040" windowHeight="17640" xr2:uid="{00000000-000D-0000-FFFF-FFFF00000000}"/>
  </bookViews>
  <sheets>
    <sheet name="ARM KPIs" sheetId="1" r:id="rId1"/>
  </sheets>
  <externalReferences>
    <externalReference r:id="rId2"/>
  </externalReferences>
  <definedNames>
    <definedName name="CY">[1]Selections!$H$6</definedName>
    <definedName name="EPMWorkbookOptions_1" hidden="1">"0UYAAB+LCAAAAAAABADtnGtvokoYgL9vsv/B+F0BBes21A1FtJ4gEC7bbZqGoIwtWQTOgLX992cALyDYdbceI0jSDzrvZYaH9zIFgf7+NrdrrwD6luvc1IkmXq8BZ+qalvN8U18EswbRqX/vff1C37vw18R1f4legFT9GrJz/Os337qpvwSBd41hy+WyuWw3XfiMtXCcwH6OeWX6AuZGw3L8wHCmoL6xMn9vVUez1mo06zoOmIZzqi67gBA4"</definedName>
    <definedName name="EPMWorkbookOptions_2" hidden="1">"wQ8LLCNhStw3AmM1isYFYw7i2TYzBWDuLaAVTaX5AEoQzADyNwVNtKB6Tx9IY/1WYoV7AtcfV0bThUdQvuHhXdNshl9wE83TtN2pYV93cRzHkBCbeFPsSX9kNUlnRUERefRFBp4LA8QRfZ4Ztg+eaCxc1XaNjOfZ1tRI8Dx4rWsfaS+J4RWC3mYVO5PH8LY8a9he0Z1lmsDpW3Pg+NFS96tul+mndJCW8uIuNz5Y13ZhL4ALQGM5go9Mo6PI"</definedName>
    <definedName name="EPMWorkbookOptions_3" hidden="1">"scwc3coQBUgA3oKB8epCK0Dris5FbJyRHWA/sKAfJBaQL99xtFnlfkCHaiX1NMf6dwGiI2dYVtQElcbyhB/5iImjNKdwot0lEg7yzkVkK0ITwB5OY/GHXO++ZxvvEnQ9AIP3HkF1qBmYzBpUxyQbZGv2rdGlAGjgBmiR5uSKvJq0w5nTVjmOecMPFGCjjAfmGMwnqHDlqKWDMlcBqcT2CUyPK4hPzUeJkTlBvSPCjzwzUDUFZW/GYI/jOwtA"</definedName>
    <definedName name="EPMWorkbookOptions_4" hidden="1">"A05f3reqNVQorx3LvqmHkVPfSaGPz+1htjT2u0M+IhOF4TmlL44rKAkoqqjqosT9rKAkoIyFoX5bJU8SCYWjfQNVdCQ0dkgtTrST/631sYzKDUX54e97H46T6JQc3vqI8rW+NUQUn+iPYVWN4Yseokdjcav1i87ijNL1jhEEjv/rbG23KYokycOztVXCbI0ZpvsKw/P6SnCxDTcXjCCuuRQdyxllsaion268nSsC73avDk/ldglTOQEyJ59j"</definedName>
    <definedName name="EPMWorkbookOptions_5" hidden="1">"6eXm8146YVLHwqKzOZ+k7jMqo8jsZzbSnU67/Qc7abJ8Cb2CmI7W8MrwaCBfbB7nQhkJusJIw8J35aNCUfWRII3/qZikmDCaKlZI0rkzZoSiIzmf1oe4jtRPXEL649snVPk6X8ww2/gu9jZBHhASx4mKx5YHUQIe51PGBrx4f8Ii1ilfEQsJpiN0oLP8xW4+9uDQWYZnKyZbJoIocEXncT5lbCiLmqScsJBdla+QxQx37sbrkswpF3sVIg/J"</definedName>
    <definedName name="EPMWorkbookOptions_6" hidden="1">"sBSpe1wiVZBkkWi3FZAkEIYv/HW78+l3I0FlxRO2u2752l2EMPODPIbXkYCT2YvdwOdwGV10y8sBEt5pLUmYnE9Nk2Sxr7HqUJZOWNi+la+wbTlmgzaUIcHF7tX2sRHENZqikzmffJYlldVkhJg95W0SooSPmSRIxj8xHd4WPk6PxuJyLytmUHCaXHQW51O+1NGYO2XdKuEzAiHCneveDy2cIJs43il6oB6ZSbuJE62KyU6cRP+QV1R2IqWi"</definedName>
    <definedName name="EPMWorkbookOptions_7" hidden="1">"kltTip8/59P8xhyjaDJ3yjtqRAkfu1ljjLdnD2rhnwo7DgiJk0dif1T4jfsR8/UApdRq8pVoLO/lHqnRtTryln0TSnIw+/YUWgYzCPwX0RE94Kzfi5EejPRYGxgwdCo6ivEK1pq7w5Hu+jUxKEmDCONaOytI6y/N1VmjR/4PA1rGxAZjAJ+3HjLjX79s3a5eS9P7D6m9j33RRgAA"</definedName>
    <definedName name="Month">[1]Lists!$E$3:$E$14</definedName>
    <definedName name="Period">[1]Selections!$D$6</definedName>
    <definedName name="_xlnm.Print_Area" localSheetId="0">'ARM KPIs'!$B$1:$AA$66</definedName>
    <definedName name="PY">[1]Selections!$I$6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6" i="1" l="1"/>
  <c r="Y65" i="1"/>
  <c r="Y64" i="1"/>
  <c r="Y63" i="1"/>
  <c r="Y62" i="1"/>
  <c r="Y60" i="1"/>
  <c r="Y57" i="1"/>
  <c r="Y56" i="1"/>
  <c r="Y55" i="1"/>
  <c r="Y54" i="1"/>
  <c r="Y53" i="1"/>
  <c r="Y51" i="1"/>
  <c r="Y12" i="1"/>
  <c r="Y13" i="1"/>
  <c r="Y10" i="1"/>
  <c r="Y29" i="1"/>
  <c r="Y28" i="1"/>
  <c r="Y27" i="1"/>
  <c r="Y20" i="1"/>
  <c r="Y19" i="1"/>
  <c r="Y18" i="1"/>
  <c r="R21" i="1"/>
  <c r="Y11" i="1"/>
  <c r="Y42" i="1"/>
  <c r="Y41" i="1"/>
  <c r="Y40" i="1"/>
  <c r="Y47" i="1"/>
  <c r="R38" i="1"/>
  <c r="R37" i="1"/>
  <c r="R36" i="1"/>
  <c r="R35" i="1"/>
  <c r="M35" i="1"/>
  <c r="N35" i="1"/>
  <c r="M36" i="1"/>
  <c r="N36" i="1"/>
  <c r="M37" i="1"/>
  <c r="N37" i="1"/>
  <c r="M38" i="1"/>
  <c r="N38" i="1"/>
  <c r="L40" i="1"/>
  <c r="V40" i="1"/>
  <c r="W40" i="1"/>
  <c r="X40" i="1"/>
  <c r="V41" i="1"/>
  <c r="W41" i="1"/>
  <c r="X41" i="1"/>
  <c r="C42" i="1"/>
  <c r="D42" i="1"/>
  <c r="E42" i="1"/>
  <c r="F42" i="1"/>
  <c r="V42" i="1" s="1"/>
  <c r="G42" i="1"/>
  <c r="H42" i="1"/>
  <c r="I42" i="1"/>
  <c r="W42" i="1"/>
  <c r="X42" i="1"/>
  <c r="X47" i="1"/>
  <c r="O60" i="1"/>
  <c r="N60" i="1"/>
  <c r="X60" i="1" s="1"/>
  <c r="X66" i="1"/>
  <c r="X65" i="1"/>
  <c r="X64" i="1"/>
  <c r="X63" i="1"/>
  <c r="X62" i="1"/>
  <c r="X57" i="1"/>
  <c r="X56" i="1"/>
  <c r="X55" i="1"/>
  <c r="X54" i="1"/>
  <c r="X53" i="1"/>
  <c r="X51" i="1"/>
  <c r="V57" i="1"/>
  <c r="V56" i="1"/>
  <c r="V55" i="1"/>
  <c r="V54" i="1"/>
  <c r="V53" i="1"/>
  <c r="V51" i="1"/>
  <c r="W57" i="1"/>
  <c r="W56" i="1"/>
  <c r="W55" i="1"/>
  <c r="W54" i="1"/>
  <c r="W53" i="1"/>
  <c r="W51" i="1"/>
  <c r="W60" i="1"/>
  <c r="W66" i="1"/>
  <c r="W65" i="1"/>
  <c r="W64" i="1"/>
  <c r="W63" i="1"/>
  <c r="W62" i="1"/>
  <c r="V60" i="1"/>
  <c r="V66" i="1"/>
  <c r="V65" i="1"/>
  <c r="V64" i="1"/>
  <c r="V63" i="1"/>
  <c r="V62" i="1"/>
  <c r="R22" i="1" l="1"/>
  <c r="R30" i="1"/>
  <c r="Y21" i="1"/>
  <c r="Y22" i="1" l="1"/>
  <c r="Y30" i="1" l="1"/>
</calcChain>
</file>

<file path=xl/sharedStrings.xml><?xml version="1.0" encoding="utf-8"?>
<sst xmlns="http://schemas.openxmlformats.org/spreadsheetml/2006/main" count="168" uniqueCount="63">
  <si>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</si>
  <si>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</si>
  <si>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</si>
  <si>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</si>
  <si>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</si>
  <si>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</si>
  <si>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</si>
  <si>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</si>
  <si>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</si>
  <si>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USD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</si>
  <si>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</si>
  <si>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</si>
  <si>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</si>
  <si>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</si>
  <si>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</si>
  <si>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</si>
  <si>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</si>
  <si>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(see SoftBank Group Corp.'s latest financial report for details).</t>
  </si>
  <si>
    <t>Adjusted EBITDA ($m)</t>
  </si>
  <si>
    <t>Adjusted EBITDA</t>
  </si>
  <si>
    <t>Cost of Sales</t>
  </si>
  <si>
    <t>R&amp;D Expenditure</t>
  </si>
  <si>
    <t>SG&amp;A Expenditure</t>
  </si>
  <si>
    <t>Costs ($m) *</t>
  </si>
  <si>
    <t>Total Costs ($m)</t>
  </si>
  <si>
    <t xml:space="preserve">* Before the acquisition long-term incentive scheme was share-based and the costs are included in "Other operating expenses" </t>
  </si>
  <si>
    <t xml:space="preserve">  (see below). Post-acquisition replacement scheme is cash-based and is included in R&amp;D and SG&amp;A costs.</t>
  </si>
  <si>
    <t>IFRS EBIT ($m)*</t>
  </si>
  <si>
    <t>IFRS EBIT</t>
  </si>
  <si>
    <t>Depreciation and Amortisation</t>
  </si>
  <si>
    <t xml:space="preserve">Foreign Exchange </t>
  </si>
  <si>
    <t>Foreign Exchange</t>
  </si>
  <si>
    <t>Other operating (income)/expense</t>
  </si>
  <si>
    <t>Other operating (income)/ expense</t>
  </si>
  <si>
    <t>IFRS EBIT ($m)</t>
  </si>
  <si>
    <t xml:space="preserve">* IFRS EBIT excludes expenses and charges incurred by SBG relating to the acquisition of Arm, for example the remeasurement </t>
  </si>
  <si>
    <t>adjustments relating to business combination, and the amortisation of intangibles related to Arm's acquisition.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</si>
  <si>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</si>
  <si>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</si>
  <si>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</si>
  <si>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</si>
  <si>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</si>
  <si>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</si>
  <si>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</si>
  <si>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 xml:space="preserve">* The definition of “Technical Employees” has been agreed with the UK Takeover Panel, full details of which were set out in section 4 of the letter 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</si>
  <si>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</si>
  <si>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</si>
  <si>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</si>
  <si>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</si>
  <si>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* Royalty unit analyses are based on shipments reported by Arm's licensees in the current quarter, and are therefore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</si>
  <si>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</si>
  <si>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</si>
  <si>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</si>
  <si>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</si>
  <si>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</si>
  <si>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</si>
  <si>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</si>
  <si>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</si>
  <si>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</si>
  <si>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</si>
  <si>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The data in this spreadsheet is unaudited and provided for information only.  Financial information in GBP available on request.</t>
  </si>
  <si>
    <t xml:space="preserve">This has resulted in lowering the "Total Number of Licenses Signed" </t>
  </si>
  <si>
    <t>During the quarter, following a review of older licenses, a  number of licenses that are no longer expected to deliver a royalty have been removed.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</si>
</sst>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  <numFmt numFmtId="170" formatCode="0.0%"/>
    <numFmt numFmtId="171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</cellStyleXfs>
  <cellXfs count="157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/>
    <xf numFmtId="0" fontId="1" fillId="2" borderId="18" xfId="0" applyFont="1" applyFill="1" applyBorder="1"/>
    <xf numFmtId="0" fontId="1" fillId="2" borderId="20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5" fontId="2" fillId="0" borderId="0" xfId="2" applyNumberFormat="1" applyFont="1"/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1" applyFont="1"/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0" borderId="0" xfId="0" applyFont="1"/>
    <xf numFmtId="168" fontId="9" fillId="0" borderId="0" xfId="0" applyNumberFormat="1" applyFont="1"/>
    <xf numFmtId="168" fontId="9" fillId="0" borderId="21" xfId="0" applyNumberFormat="1" applyFont="1" applyBorder="1"/>
    <xf numFmtId="0" fontId="12" fillId="0" borderId="21" xfId="1" applyFont="1" applyBorder="1"/>
    <xf numFmtId="0" fontId="7" fillId="0" borderId="0" xfId="1" applyFont="1"/>
    <xf numFmtId="0" fontId="12" fillId="0" borderId="0" xfId="1" applyFont="1"/>
    <xf numFmtId="0" fontId="12" fillId="3" borderId="0" xfId="1" applyFont="1" applyFill="1"/>
    <xf numFmtId="0" fontId="12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8" fillId="0" borderId="0" xfId="0" applyFont="1"/>
    <xf numFmtId="9" fontId="9" fillId="0" borderId="0" xfId="2" applyNumberFormat="1" applyFont="1"/>
    <xf numFmtId="3" fontId="12" fillId="0" borderId="21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12" fillId="0" borderId="21" xfId="0" applyNumberFormat="1" applyFont="1" applyBorder="1" applyAlignment="1">
      <alignment horizontal="right"/>
    </xf>
    <xf numFmtId="167" fontId="12" fillId="0" borderId="23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2" fillId="0" borderId="21" xfId="0" applyNumberFormat="1" applyFont="1" applyBorder="1" applyAlignment="1">
      <alignment horizontal="right"/>
    </xf>
    <xf numFmtId="1" fontId="12" fillId="0" borderId="23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168" fontId="9" fillId="0" borderId="21" xfId="0" applyNumberFormat="1" applyFont="1" applyBorder="1" applyAlignment="1">
      <alignment horizontal="right"/>
    </xf>
    <xf numFmtId="165" fontId="2" fillId="0" borderId="0" xfId="2" applyNumberFormat="1" applyFont="1" applyAlignment="1">
      <alignment horizontal="right"/>
    </xf>
    <xf numFmtId="0" fontId="12" fillId="2" borderId="0" xfId="0" applyFont="1" applyFill="1" applyAlignment="1">
      <alignment horizontal="right"/>
    </xf>
    <xf numFmtId="9" fontId="7" fillId="0" borderId="0" xfId="0" applyNumberFormat="1" applyFont="1"/>
    <xf numFmtId="168" fontId="2" fillId="0" borderId="0" xfId="2" applyNumberFormat="1" applyFont="1"/>
    <xf numFmtId="170" fontId="2" fillId="0" borderId="0" xfId="2" applyNumberFormat="1" applyFont="1"/>
    <xf numFmtId="168" fontId="9" fillId="0" borderId="0" xfId="4" applyNumberFormat="1" applyFont="1"/>
    <xf numFmtId="168" fontId="9" fillId="0" borderId="19" xfId="4" applyNumberFormat="1" applyFont="1" applyBorder="1"/>
    <xf numFmtId="168" fontId="10" fillId="0" borderId="0" xfId="5" applyNumberFormat="1" applyFont="1"/>
    <xf numFmtId="0" fontId="6" fillId="0" borderId="0" xfId="0" applyFont="1"/>
    <xf numFmtId="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9" fillId="0" borderId="19" xfId="4" applyNumberFormat="1" applyFont="1" applyBorder="1" applyAlignment="1">
      <alignment horizontal="right"/>
    </xf>
    <xf numFmtId="168" fontId="9" fillId="0" borderId="0" xfId="4" applyNumberFormat="1" applyFont="1" applyAlignment="1">
      <alignment horizontal="right"/>
    </xf>
    <xf numFmtId="9" fontId="7" fillId="3" borderId="0" xfId="0" applyNumberFormat="1" applyFont="1" applyFill="1" applyAlignment="1">
      <alignment horizontal="right"/>
    </xf>
    <xf numFmtId="168" fontId="9" fillId="0" borderId="1" xfId="4" applyNumberFormat="1" applyFont="1" applyBorder="1"/>
    <xf numFmtId="169" fontId="0" fillId="0" borderId="0" xfId="4" applyNumberFormat="1" applyFont="1"/>
    <xf numFmtId="9" fontId="2" fillId="0" borderId="0" xfId="2" applyNumberFormat="1" applyFont="1"/>
    <xf numFmtId="43" fontId="7" fillId="0" borderId="0" xfId="0" applyNumberFormat="1" applyFont="1" applyAlignment="1">
      <alignment horizontal="center"/>
    </xf>
    <xf numFmtId="165" fontId="11" fillId="0" borderId="1" xfId="4" applyNumberFormat="1" applyFont="1" applyBorder="1"/>
    <xf numFmtId="0" fontId="3" fillId="0" borderId="0" xfId="5" applyFont="1"/>
    <xf numFmtId="0" fontId="10" fillId="0" borderId="0" xfId="5" applyFont="1"/>
    <xf numFmtId="0" fontId="3" fillId="0" borderId="19" xfId="5" applyFont="1" applyBorder="1"/>
    <xf numFmtId="0" fontId="10" fillId="0" borderId="19" xfId="5" applyFont="1" applyBorder="1"/>
    <xf numFmtId="0" fontId="4" fillId="0" borderId="21" xfId="5" applyFont="1" applyBorder="1"/>
    <xf numFmtId="0" fontId="11" fillId="0" borderId="21" xfId="5" applyFont="1" applyBorder="1"/>
    <xf numFmtId="0" fontId="4" fillId="0" borderId="0" xfId="5" applyFont="1"/>
    <xf numFmtId="168" fontId="0" fillId="0" borderId="1" xfId="2" applyNumberFormat="1" applyFont="1" applyBorder="1"/>
    <xf numFmtId="0" fontId="11" fillId="0" borderId="0" xfId="5" applyFont="1"/>
    <xf numFmtId="168" fontId="10" fillId="0" borderId="0" xfId="5" applyNumberFormat="1" applyFont="1" applyAlignment="1">
      <alignment horizontal="right"/>
    </xf>
    <xf numFmtId="169" fontId="0" fillId="0" borderId="19" xfId="4" applyNumberFormat="1" applyFont="1" applyBorder="1"/>
    <xf numFmtId="171" fontId="0" fillId="0" borderId="1" xfId="4" applyNumberFormat="1" applyFont="1" applyBorder="1"/>
    <xf numFmtId="3" fontId="12" fillId="0" borderId="24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167" fontId="12" fillId="0" borderId="24" xfId="0" applyNumberFormat="1" applyFont="1" applyBorder="1" applyAlignment="1">
      <alignment horizontal="right"/>
    </xf>
    <xf numFmtId="9" fontId="0" fillId="0" borderId="0" xfId="0" applyNumberFormat="1"/>
    <xf numFmtId="168" fontId="0" fillId="0" borderId="0" xfId="0" applyNumberFormat="1"/>
    <xf numFmtId="9" fontId="0" fillId="0" borderId="0" xfId="0" applyNumberFormat="1" applyAlignment="1">
      <alignment horizontal="right"/>
    </xf>
    <xf numFmtId="170" fontId="7" fillId="0" borderId="0" xfId="0" applyNumberFormat="1" applyFont="1" applyAlignment="1">
      <alignment horizontal="center"/>
    </xf>
    <xf numFmtId="0" fontId="2" fillId="3" borderId="27" xfId="0" applyFont="1" applyFill="1" applyBorder="1"/>
    <xf numFmtId="0" fontId="0" fillId="3" borderId="27" xfId="0" applyFill="1" applyBorder="1"/>
    <xf numFmtId="0" fontId="0" fillId="3" borderId="27" xfId="0" applyFill="1" applyBorder="1" applyAlignment="1">
      <alignment horizontal="center"/>
    </xf>
    <xf numFmtId="9" fontId="7" fillId="0" borderId="27" xfId="0" applyNumberFormat="1" applyFont="1" applyBorder="1" applyAlignment="1">
      <alignment horizontal="center"/>
    </xf>
    <xf numFmtId="0" fontId="0" fillId="3" borderId="28" xfId="0" applyFill="1" applyBorder="1"/>
    <xf numFmtId="0" fontId="10" fillId="0" borderId="0" xfId="4" applyNumberFormat="1" applyFont="1"/>
    <xf numFmtId="168" fontId="9" fillId="0" borderId="30" xfId="4" applyNumberFormat="1" applyFont="1" applyBorder="1" applyAlignment="1">
      <alignment horizontal="right"/>
    </xf>
    <xf numFmtId="0" fontId="10" fillId="0" borderId="0" xfId="4" applyNumberFormat="1" applyFont="1" applyAlignment="1">
      <alignment vertical="top"/>
    </xf>
    <xf numFmtId="168" fontId="9" fillId="0" borderId="31" xfId="4" applyNumberFormat="1" applyFont="1" applyBorder="1" applyAlignment="1">
      <alignment horizontal="right"/>
    </xf>
    <xf numFmtId="165" fontId="9" fillId="0" borderId="0" xfId="4" applyNumberFormat="1" applyFont="1"/>
    <xf numFmtId="165" fontId="11" fillId="0" borderId="0" xfId="4" applyNumberFormat="1" applyFont="1"/>
    <xf numFmtId="168" fontId="9" fillId="0" borderId="30" xfId="0" applyNumberFormat="1" applyFont="1" applyBorder="1" applyAlignment="1">
      <alignment horizontal="right"/>
    </xf>
    <xf numFmtId="0" fontId="2" fillId="3" borderId="0" xfId="0" applyFont="1" applyFill="1"/>
    <xf numFmtId="168" fontId="9" fillId="5" borderId="0" xfId="0" applyNumberFormat="1" applyFont="1" applyFill="1"/>
    <xf numFmtId="168" fontId="9" fillId="5" borderId="0" xfId="0" applyNumberFormat="1" applyFont="1" applyFill="1" applyAlignment="1">
      <alignment horizontal="right"/>
    </xf>
    <xf numFmtId="168" fontId="9" fillId="5" borderId="30" xfId="0" applyNumberFormat="1" applyFont="1" applyFill="1" applyBorder="1" applyAlignment="1">
      <alignment horizontal="right"/>
    </xf>
    <xf numFmtId="168" fontId="7" fillId="0" borderId="0" xfId="0" applyNumberFormat="1" applyFont="1"/>
    <xf numFmtId="168" fontId="9" fillId="0" borderId="32" xfId="0" applyNumberFormat="1" applyFont="1" applyBorder="1" applyAlignment="1">
      <alignment horizontal="right"/>
    </xf>
    <xf numFmtId="168" fontId="10" fillId="0" borderId="30" xfId="5" applyNumberFormat="1" applyFont="1" applyBorder="1" applyAlignment="1">
      <alignment horizontal="right"/>
    </xf>
    <xf numFmtId="0" fontId="4" fillId="3" borderId="0" xfId="5" applyFont="1" applyFill="1"/>
    <xf numFmtId="168" fontId="11" fillId="5" borderId="0" xfId="5" applyNumberFormat="1" applyFont="1" applyFill="1"/>
    <xf numFmtId="168" fontId="11" fillId="5" borderId="0" xfId="5" applyNumberFormat="1" applyFont="1" applyFill="1" applyAlignment="1">
      <alignment horizontal="right"/>
    </xf>
    <xf numFmtId="168" fontId="11" fillId="5" borderId="30" xfId="5" applyNumberFormat="1" applyFont="1" applyFill="1" applyBorder="1" applyAlignment="1">
      <alignment horizontal="right"/>
    </xf>
    <xf numFmtId="169" fontId="9" fillId="0" borderId="0" xfId="4" applyNumberFormat="1" applyFont="1"/>
    <xf numFmtId="169" fontId="9" fillId="0" borderId="30" xfId="4" applyNumberFormat="1" applyFont="1" applyBorder="1"/>
    <xf numFmtId="0" fontId="9" fillId="0" borderId="0" xfId="0" applyFont="1" applyAlignment="1">
      <alignment vertical="center"/>
    </xf>
    <xf numFmtId="0" fontId="3" fillId="0" borderId="34" xfId="5" applyFont="1" applyBorder="1"/>
    <xf numFmtId="165" fontId="2" fillId="0" borderId="34" xfId="4" applyNumberFormat="1" applyFont="1" applyBorder="1"/>
    <xf numFmtId="166" fontId="2" fillId="0" borderId="34" xfId="4" applyNumberFormat="1" applyFont="1" applyBorder="1"/>
    <xf numFmtId="165" fontId="2" fillId="0" borderId="34" xfId="4" applyNumberFormat="1" applyFont="1" applyBorder="1" applyAlignment="1">
      <alignment horizontal="center"/>
    </xf>
    <xf numFmtId="0" fontId="2" fillId="0" borderId="34" xfId="0" applyFont="1" applyBorder="1"/>
    <xf numFmtId="0" fontId="4" fillId="0" borderId="34" xfId="5" applyFont="1" applyBorder="1"/>
    <xf numFmtId="165" fontId="2" fillId="0" borderId="34" xfId="4" applyNumberFormat="1" applyFont="1" applyBorder="1" applyAlignment="1">
      <alignment horizontal="right"/>
    </xf>
    <xf numFmtId="165" fontId="2" fillId="0" borderId="35" xfId="4" applyNumberFormat="1" applyFont="1" applyBorder="1" applyAlignment="1">
      <alignment horizontal="right"/>
    </xf>
    <xf numFmtId="9" fontId="9" fillId="0" borderId="30" xfId="0" applyNumberFormat="1" applyFont="1" applyBorder="1" applyAlignment="1">
      <alignment horizontal="right"/>
    </xf>
    <xf numFmtId="9" fontId="7" fillId="0" borderId="0" xfId="3" applyFont="1"/>
    <xf numFmtId="9" fontId="9" fillId="0" borderId="0" xfId="0" applyNumberFormat="1" applyFont="1" applyAlignment="1">
      <alignment horizontal="right"/>
    </xf>
    <xf numFmtId="43" fontId="9" fillId="0" borderId="0" xfId="4" applyNumberFormat="1" applyFont="1" applyAlignment="1">
      <alignment horizontal="right"/>
    </xf>
    <xf numFmtId="1" fontId="12" fillId="0" borderId="37" xfId="0" applyNumberFormat="1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168" fontId="9" fillId="0" borderId="38" xfId="4" applyNumberFormat="1" applyFont="1" applyBorder="1"/>
    <xf numFmtId="168" fontId="9" fillId="0" borderId="39" xfId="4" applyNumberFormat="1" applyFont="1" applyBorder="1"/>
    <xf numFmtId="168" fontId="9" fillId="0" borderId="37" xfId="0" applyNumberFormat="1" applyFont="1" applyBorder="1"/>
    <xf numFmtId="168" fontId="0" fillId="0" borderId="36" xfId="2" applyNumberFormat="1" applyFont="1" applyBorder="1"/>
    <xf numFmtId="169" fontId="9" fillId="0" borderId="38" xfId="4" applyNumberFormat="1" applyFont="1" applyBorder="1"/>
    <xf numFmtId="171" fontId="0" fillId="0" borderId="36" xfId="4" applyNumberFormat="1" applyFont="1" applyBorder="1"/>
    <xf numFmtId="167" fontId="12" fillId="0" borderId="37" xfId="0" applyNumberFormat="1" applyFont="1" applyBorder="1" applyAlignment="1">
      <alignment horizontal="right"/>
    </xf>
    <xf numFmtId="10" fontId="9" fillId="0" borderId="30" xfId="0" applyNumberFormat="1" applyFont="1" applyBorder="1" applyAlignment="1">
      <alignment horizontal="right"/>
    </xf>
    <xf numFmtId="3" fontId="12" fillId="0" borderId="37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 horizontal="right"/>
    </xf>
    <xf numFmtId="0" fontId="14" fillId="3" borderId="26" xfId="0" applyFont="1" applyFill="1" applyBorder="1" applyAlignment="1">
      <alignment horizontal="center" vertical="center" textRotation="90"/>
    </xf>
    <xf numFmtId="0" fontId="14" fillId="3" borderId="29" xfId="0" applyFont="1" applyFill="1" applyBorder="1" applyAlignment="1">
      <alignment horizontal="center" vertical="center" textRotation="90"/>
    </xf>
    <xf numFmtId="0" fontId="14" fillId="3" borderId="33" xfId="0" applyFont="1" applyFill="1" applyBorder="1" applyAlignment="1">
      <alignment horizontal="center" vertical="center" textRotation="90"/>
    </xf>
  </cellXfs>
  <cellStyles count="11">
    <cellStyle name="Comma" xfId="2" builtinId="3"/>
    <cellStyle name="Comma 2" xfId="9" xr:uid="{FB27278F-5960-4365-B544-9F7F09C5B235}"/>
    <cellStyle name="Comma 3" xfId="4" xr:uid="{00000000-0005-0000-0000-000001000000}"/>
    <cellStyle name="Normal" xfId="0" builtinId="0"/>
    <cellStyle name="Normal 2" xfId="6" xr:uid="{564CA94A-FCE2-4223-AD84-BBCB1822BA9D}"/>
    <cellStyle name="Normal 29" xfId="8" xr:uid="{28F7DBB9-D37C-4EFD-B9D3-03137432E954}"/>
    <cellStyle name="Normal 3" xfId="1" xr:uid="{00000000-0005-0000-0000-000003000000}"/>
    <cellStyle name="Normal 3 2" xfId="5" xr:uid="{00000000-0005-0000-0000-000004000000}"/>
    <cellStyle name="Normal 3 2 15" xfId="10" xr:uid="{3C167F60-273E-4AA7-A0E3-F06664702F77}"/>
    <cellStyle name="Normal 33" xfId="7" xr:uid="{471341F9-7757-4F98-90F4-8C89067FFA2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mh.sharepoint.com/sites/ts-finance/Internal%20Reporting/Internal%20Reporting%20Team%20Folder/FY18/1.%20Quarterly%20Management%20Accounts/Q4%2018/Back-up/Q4%20Management%20Accounts%20-%20Arm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"/>
      <sheetName val="MANAGEMENT ACCOUNTS --&gt;"/>
      <sheetName val="Title Page"/>
      <sheetName val="Contents"/>
      <sheetName val="DASHBOARDS --&gt;"/>
      <sheetName val="Dashboard 1"/>
      <sheetName val="Dashboard 2"/>
      <sheetName val="Dashboard 3"/>
      <sheetName val="EXEC SUMMARIES --&gt;"/>
      <sheetName val="Exec 1 vs Bud"/>
      <sheetName val="Exec 1 vs LE1"/>
      <sheetName val="Quarter Trend v Budget"/>
      <sheetName val="Quarter Trend v LE1"/>
      <sheetName val="1.5 Costs by Type - Qtr Trend"/>
      <sheetName val="REVENUES --&gt;"/>
      <sheetName val="1.1 Revenue by Group vs Bud"/>
      <sheetName val="1.2 Revenue by Group vs LE1"/>
      <sheetName val="1.1 Row_China split vs Bud"/>
      <sheetName val="1.1 Row_China split vs LE1"/>
      <sheetName val="1.2 Top 10 Customers"/>
      <sheetName val="1.5 Royalty"/>
      <sheetName val="1.4 Licensing"/>
      <sheetName val="COSTS --&gt;"/>
      <sheetName val="1.7 Qtr Costs by Group vs Bud"/>
      <sheetName val="1.7 Qtr Costs by Group vs LE1"/>
      <sheetName val="1.1 Qtr Costs by Type vs Bud"/>
      <sheetName val="1.1 Qtr Costs by Type vs LE1"/>
      <sheetName val="1.9 Costs by Group Phased"/>
      <sheetName val="1.6 Costs by Type Phased"/>
      <sheetName val="HEADCOUNT --&gt;"/>
      <sheetName val="Headcount"/>
      <sheetName val="BALANCE SHEET --&gt;"/>
      <sheetName val="Treasury"/>
      <sheetName val="Capex"/>
      <sheetName val="Debtors"/>
      <sheetName val="APPENDIX --&gt;"/>
      <sheetName val="GBP P&amp;L"/>
      <sheetName val="MASTERDATA --&gt;"/>
      <sheetName val="Selections"/>
      <sheetName val="Lists"/>
      <sheetName val="LE1 Q1 Adj"/>
      <sheetName val="Graphs Data (2)"/>
      <sheetName val="Graphs Data"/>
      <sheetName val="POWER QUERY REVENUE"/>
      <sheetName val="POWER QUERY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D6" t="str">
            <v>12</v>
          </cell>
          <cell r="H6">
            <v>2018</v>
          </cell>
          <cell r="I6">
            <v>2017</v>
          </cell>
        </row>
      </sheetData>
      <sheetData sheetId="39">
        <row r="3">
          <cell r="E3" t="str">
            <v>January</v>
          </cell>
        </row>
        <row r="4">
          <cell r="E4" t="str">
            <v>February</v>
          </cell>
        </row>
        <row r="5">
          <cell r="E5" t="str">
            <v>March</v>
          </cell>
        </row>
        <row r="6">
          <cell r="E6" t="str">
            <v>April</v>
          </cell>
        </row>
        <row r="7">
          <cell r="E7" t="str">
            <v>May</v>
          </cell>
        </row>
        <row r="8">
          <cell r="E8" t="str">
            <v>June</v>
          </cell>
        </row>
        <row r="9">
          <cell r="E9" t="str">
            <v>July</v>
          </cell>
        </row>
        <row r="10">
          <cell r="E10" t="str">
            <v>August</v>
          </cell>
        </row>
        <row r="11">
          <cell r="E11" t="str">
            <v>September</v>
          </cell>
        </row>
        <row r="12">
          <cell r="E12" t="str">
            <v>October</v>
          </cell>
        </row>
        <row r="13">
          <cell r="E13" t="str">
            <v>November</v>
          </cell>
        </row>
        <row r="14">
          <cell r="E14" t="str">
            <v>December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7"/>
  <sheetViews>
    <sheetView showGridLines="0" tabSelected="1" view="pageLayout" topLeftCell="B1" zoomScale="85" zoomScaleNormal="100" zoomScaleSheetLayoutView="40" zoomScalePageLayoutView="85" workbookViewId="0">
      <selection activeCell="S23" sqref="S23:Y24"/>
    </sheetView>
  </sheetViews>
  <sheetFormatPr defaultColWidth="9" defaultRowHeight="15" outlineLevelCol="1" x14ac:dyDescent="0.25"/>
  <cols>
    <col min="2" max="2" width="33.5703125" customWidth="1"/>
    <col min="3" max="8" width="9.28515625" hidden="1" customWidth="1" outlineLevel="1"/>
    <col min="9" max="9" width="9.28515625" style="44" hidden="1" customWidth="1" outlineLevel="1"/>
    <col min="10" max="10" width="9.28515625" hidden="1" customWidth="1" outlineLevel="1"/>
    <col min="11" max="11" width="9.28515625" customWidth="1" collapsed="1"/>
    <col min="12" max="12" width="9.28515625" customWidth="1"/>
    <col min="13" max="14" width="10.28515625" customWidth="1"/>
    <col min="15" max="18" width="9.28515625" style="44" customWidth="1"/>
    <col min="19" max="19" width="9.28515625" customWidth="1" collapsed="1"/>
    <col min="20" max="20" width="9.28515625" style="44" customWidth="1"/>
    <col min="21" max="21" width="27.28515625" style="44" customWidth="1"/>
    <col min="22" max="22" width="9" customWidth="1"/>
    <col min="23" max="23" width="9.5703125" customWidth="1"/>
    <col min="24" max="27" width="9.28515625" customWidth="1"/>
  </cols>
  <sheetData>
    <row r="1" spans="1:27" x14ac:dyDescent="0.25">
      <c r="B1" s="42"/>
      <c r="C1" s="32"/>
      <c r="D1" s="32"/>
      <c r="E1" s="32"/>
      <c r="F1" s="32"/>
      <c r="G1" s="32"/>
      <c r="H1" s="32"/>
      <c r="I1" s="43"/>
      <c r="J1" s="32"/>
      <c r="K1" s="32"/>
      <c r="L1" s="32"/>
      <c r="M1" s="32"/>
      <c r="N1" s="32"/>
      <c r="O1" s="43"/>
      <c r="P1" s="43"/>
      <c r="Q1" s="43"/>
      <c r="R1" s="43"/>
      <c r="S1" s="32"/>
      <c r="T1" s="43"/>
      <c r="U1" s="43"/>
      <c r="V1" s="32"/>
      <c r="W1" s="32"/>
    </row>
    <row r="2" spans="1:27" x14ac:dyDescent="0.25">
      <c r="B2" s="32" t="s">
        <v>60</v>
      </c>
      <c r="C2" s="32"/>
      <c r="D2" s="32"/>
      <c r="E2" s="32"/>
      <c r="F2" s="65"/>
      <c r="G2" s="32"/>
      <c r="H2" s="32"/>
      <c r="I2" s="43"/>
      <c r="J2" s="65"/>
      <c r="K2" s="32"/>
      <c r="L2" s="32"/>
      <c r="M2" s="32"/>
      <c r="N2" s="32"/>
      <c r="O2" s="43"/>
      <c r="P2" s="43"/>
      <c r="Q2" s="43"/>
      <c r="R2" s="43"/>
      <c r="S2" s="32"/>
      <c r="T2" s="32"/>
      <c r="U2" s="32"/>
      <c r="V2" s="32"/>
      <c r="W2" s="32"/>
      <c r="X2" s="32"/>
      <c r="Y2" s="32"/>
    </row>
    <row r="3" spans="1:27" ht="15.75" thickBot="1" x14ac:dyDescent="0.3">
      <c r="O3" s="43"/>
      <c r="P3" s="43"/>
      <c r="Q3" s="43"/>
      <c r="R3" s="43"/>
      <c r="T3" s="43"/>
      <c r="U3" s="43"/>
    </row>
    <row r="4" spans="1:27" x14ac:dyDescent="0.25">
      <c r="A4" s="26"/>
      <c r="B4" s="26" t="s">
        <v>0</v>
      </c>
      <c r="C4" s="13">
        <v>2015</v>
      </c>
      <c r="D4" s="14">
        <v>2015</v>
      </c>
      <c r="E4" s="14">
        <v>2015</v>
      </c>
      <c r="F4" s="15">
        <v>2016</v>
      </c>
      <c r="G4" s="3">
        <v>2016</v>
      </c>
      <c r="H4" s="4">
        <v>2016</v>
      </c>
      <c r="I4" s="4">
        <v>2016</v>
      </c>
      <c r="J4" s="5">
        <v>2017</v>
      </c>
      <c r="K4" s="15">
        <v>2017</v>
      </c>
      <c r="L4" s="15">
        <v>2017</v>
      </c>
      <c r="M4" s="15">
        <v>2017</v>
      </c>
      <c r="N4" s="15">
        <v>2018</v>
      </c>
      <c r="O4" s="5">
        <v>2018</v>
      </c>
      <c r="P4" s="5">
        <v>2018</v>
      </c>
      <c r="Q4" s="5">
        <v>2018</v>
      </c>
      <c r="R4" s="5">
        <v>2019</v>
      </c>
      <c r="S4" s="15">
        <v>2019</v>
      </c>
      <c r="T4" s="73"/>
      <c r="U4" s="43"/>
    </row>
    <row r="5" spans="1:27" ht="15.75" thickBot="1" x14ac:dyDescent="0.3">
      <c r="A5" s="26"/>
      <c r="B5" s="11" t="s">
        <v>1</v>
      </c>
      <c r="C5" s="16" t="s">
        <v>2</v>
      </c>
      <c r="D5" s="17" t="s">
        <v>3</v>
      </c>
      <c r="E5" s="17" t="s">
        <v>4</v>
      </c>
      <c r="F5" s="18" t="s">
        <v>5</v>
      </c>
      <c r="G5" s="6" t="s">
        <v>2</v>
      </c>
      <c r="H5" s="7" t="s">
        <v>3</v>
      </c>
      <c r="I5" s="7" t="s">
        <v>4</v>
      </c>
      <c r="J5" s="30" t="s">
        <v>5</v>
      </c>
      <c r="K5" s="18" t="s">
        <v>2</v>
      </c>
      <c r="L5" s="18" t="s">
        <v>3</v>
      </c>
      <c r="M5" s="18" t="s">
        <v>4</v>
      </c>
      <c r="N5" s="18" t="s">
        <v>5</v>
      </c>
      <c r="O5" s="30" t="s">
        <v>2</v>
      </c>
      <c r="P5" s="30" t="s">
        <v>3</v>
      </c>
      <c r="Q5" s="30" t="s">
        <v>4</v>
      </c>
      <c r="R5" s="30" t="s">
        <v>5</v>
      </c>
      <c r="S5" s="18" t="s">
        <v>2</v>
      </c>
      <c r="T5" s="73"/>
      <c r="U5" s="43"/>
    </row>
    <row r="6" spans="1:27" x14ac:dyDescent="0.25">
      <c r="A6" s="26"/>
      <c r="B6" s="9" t="s">
        <v>1</v>
      </c>
      <c r="C6" s="19">
        <v>2015</v>
      </c>
      <c r="D6" s="20">
        <v>2015</v>
      </c>
      <c r="E6" s="20">
        <v>2015</v>
      </c>
      <c r="F6" s="21">
        <v>2015</v>
      </c>
      <c r="G6" s="8">
        <v>2016</v>
      </c>
      <c r="H6" s="2">
        <v>2016</v>
      </c>
      <c r="I6" s="2">
        <v>2016</v>
      </c>
      <c r="J6" s="31">
        <v>2016</v>
      </c>
      <c r="K6" s="21">
        <v>2017</v>
      </c>
      <c r="L6" s="21">
        <v>2017</v>
      </c>
      <c r="M6" s="21">
        <v>2017</v>
      </c>
      <c r="N6" s="21">
        <v>2017</v>
      </c>
      <c r="O6" s="31">
        <v>2018</v>
      </c>
      <c r="P6" s="31">
        <v>2018</v>
      </c>
      <c r="Q6" s="31">
        <v>2018</v>
      </c>
      <c r="R6" s="31">
        <v>2018</v>
      </c>
      <c r="S6" s="21">
        <v>2019</v>
      </c>
      <c r="T6" s="73"/>
      <c r="U6" s="9" t="s">
        <v>6</v>
      </c>
      <c r="V6" s="19">
        <v>2015</v>
      </c>
      <c r="W6" s="8">
        <v>2016</v>
      </c>
      <c r="X6" s="15">
        <v>2017</v>
      </c>
      <c r="Y6" s="8">
        <v>2018</v>
      </c>
    </row>
    <row r="7" spans="1:27" ht="15.75" thickBot="1" x14ac:dyDescent="0.3">
      <c r="A7" s="26"/>
      <c r="B7" s="12" t="s">
        <v>7</v>
      </c>
      <c r="C7" s="22" t="s">
        <v>5</v>
      </c>
      <c r="D7" s="23" t="s">
        <v>2</v>
      </c>
      <c r="E7" s="23" t="s">
        <v>3</v>
      </c>
      <c r="F7" s="24" t="s">
        <v>4</v>
      </c>
      <c r="G7" s="6" t="s">
        <v>5</v>
      </c>
      <c r="H7" s="7" t="s">
        <v>2</v>
      </c>
      <c r="I7" s="7" t="s">
        <v>3</v>
      </c>
      <c r="J7" s="30" t="s">
        <v>4</v>
      </c>
      <c r="K7" s="24" t="s">
        <v>5</v>
      </c>
      <c r="L7" s="24" t="s">
        <v>2</v>
      </c>
      <c r="M7" s="24" t="s">
        <v>3</v>
      </c>
      <c r="N7" s="24" t="s">
        <v>4</v>
      </c>
      <c r="O7" s="30" t="s">
        <v>5</v>
      </c>
      <c r="P7" s="30" t="s">
        <v>2</v>
      </c>
      <c r="Q7" s="30" t="s">
        <v>3</v>
      </c>
      <c r="R7" s="30" t="s">
        <v>4</v>
      </c>
      <c r="S7" s="24" t="s">
        <v>5</v>
      </c>
      <c r="T7" s="73"/>
      <c r="U7" s="12"/>
      <c r="V7" s="22" t="s">
        <v>8</v>
      </c>
      <c r="W7" s="6" t="s">
        <v>8</v>
      </c>
      <c r="X7" s="18" t="s">
        <v>8</v>
      </c>
      <c r="Y7" s="6" t="s">
        <v>8</v>
      </c>
    </row>
    <row r="8" spans="1:27" ht="15.75" thickBot="1" x14ac:dyDescent="0.3">
      <c r="F8" s="48"/>
      <c r="G8" s="48"/>
      <c r="H8" s="48"/>
      <c r="I8" s="48"/>
      <c r="J8" s="48"/>
      <c r="K8" s="48"/>
      <c r="L8" s="48"/>
      <c r="M8" s="48"/>
      <c r="N8" s="48"/>
      <c r="O8" s="43"/>
      <c r="P8" s="43"/>
      <c r="Q8" s="43"/>
      <c r="R8" s="43"/>
      <c r="S8" s="48"/>
      <c r="T8" s="80"/>
      <c r="U8" s="72"/>
    </row>
    <row r="9" spans="1:27" ht="15" customHeight="1" x14ac:dyDescent="0.25">
      <c r="A9" s="154" t="s">
        <v>9</v>
      </c>
      <c r="B9" s="101" t="s">
        <v>10</v>
      </c>
      <c r="C9" s="102"/>
      <c r="D9" s="102"/>
      <c r="E9" s="102"/>
      <c r="F9" s="102"/>
      <c r="G9" s="102"/>
      <c r="H9" s="102"/>
      <c r="I9" s="103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4"/>
      <c r="U9" s="101" t="s">
        <v>10</v>
      </c>
      <c r="V9" s="102"/>
      <c r="W9" s="102"/>
      <c r="X9" s="102"/>
      <c r="Y9" s="105"/>
    </row>
    <row r="10" spans="1:27" x14ac:dyDescent="0.25">
      <c r="A10" s="155"/>
      <c r="B10" s="27" t="s">
        <v>11</v>
      </c>
      <c r="C10" s="68">
        <v>151</v>
      </c>
      <c r="D10" s="68">
        <v>145</v>
      </c>
      <c r="E10" s="68">
        <v>158</v>
      </c>
      <c r="F10" s="68">
        <v>148</v>
      </c>
      <c r="G10" s="68">
        <v>161</v>
      </c>
      <c r="H10" s="68">
        <v>89</v>
      </c>
      <c r="I10" s="68">
        <v>229</v>
      </c>
      <c r="J10" s="68">
        <v>122</v>
      </c>
      <c r="K10" s="68">
        <v>149</v>
      </c>
      <c r="L10" s="68">
        <v>123</v>
      </c>
      <c r="M10" s="68">
        <v>190</v>
      </c>
      <c r="N10" s="68">
        <v>156</v>
      </c>
      <c r="O10" s="144">
        <v>85</v>
      </c>
      <c r="P10" s="68">
        <v>124</v>
      </c>
      <c r="Q10" s="68">
        <v>125</v>
      </c>
      <c r="R10" s="68">
        <v>213</v>
      </c>
      <c r="S10" s="144">
        <v>125</v>
      </c>
      <c r="T10" s="72"/>
      <c r="U10" s="106" t="s">
        <v>11</v>
      </c>
      <c r="V10" s="75">
        <v>602</v>
      </c>
      <c r="W10" s="75">
        <v>601</v>
      </c>
      <c r="X10" s="75">
        <v>618</v>
      </c>
      <c r="Y10" s="107">
        <f>SUM(O10:R10)</f>
        <v>547</v>
      </c>
      <c r="Z10" s="97"/>
      <c r="AA10" s="97"/>
    </row>
    <row r="11" spans="1:27" x14ac:dyDescent="0.25">
      <c r="A11" s="155"/>
      <c r="B11" s="27" t="s">
        <v>12</v>
      </c>
      <c r="C11" s="68">
        <v>203</v>
      </c>
      <c r="D11" s="68">
        <v>217</v>
      </c>
      <c r="E11" s="68">
        <v>216</v>
      </c>
      <c r="F11" s="68">
        <v>197</v>
      </c>
      <c r="G11" s="68">
        <v>228</v>
      </c>
      <c r="H11" s="68">
        <v>240</v>
      </c>
      <c r="I11" s="68">
        <v>248</v>
      </c>
      <c r="J11" s="68">
        <v>258</v>
      </c>
      <c r="K11" s="68">
        <v>250</v>
      </c>
      <c r="L11" s="68">
        <v>271</v>
      </c>
      <c r="M11" s="68">
        <v>297</v>
      </c>
      <c r="N11" s="68">
        <v>269</v>
      </c>
      <c r="O11" s="144">
        <v>261</v>
      </c>
      <c r="P11" s="68">
        <v>285</v>
      </c>
      <c r="Q11" s="68">
        <v>305</v>
      </c>
      <c r="R11" s="68">
        <v>247</v>
      </c>
      <c r="S11" s="144">
        <v>240</v>
      </c>
      <c r="T11" s="72"/>
      <c r="U11" s="106" t="s">
        <v>13</v>
      </c>
      <c r="V11" s="75">
        <v>833</v>
      </c>
      <c r="W11" s="75">
        <v>974</v>
      </c>
      <c r="X11" s="75">
        <v>1087</v>
      </c>
      <c r="Y11" s="107">
        <f t="shared" ref="Y11:Y13" si="0">SUM(O11:R11)</f>
        <v>1098</v>
      </c>
      <c r="Z11" s="97"/>
      <c r="AA11" s="97"/>
    </row>
    <row r="12" spans="1:27" x14ac:dyDescent="0.25">
      <c r="A12" s="155"/>
      <c r="B12" s="28" t="s">
        <v>14</v>
      </c>
      <c r="C12" s="69">
        <v>30</v>
      </c>
      <c r="D12" s="69">
        <v>27</v>
      </c>
      <c r="E12" s="69">
        <v>33</v>
      </c>
      <c r="F12" s="69">
        <v>34</v>
      </c>
      <c r="G12" s="69">
        <v>30</v>
      </c>
      <c r="H12" s="69">
        <v>24</v>
      </c>
      <c r="I12" s="69">
        <v>31</v>
      </c>
      <c r="J12" s="69">
        <v>29</v>
      </c>
      <c r="K12" s="69">
        <v>29</v>
      </c>
      <c r="L12" s="69">
        <v>28</v>
      </c>
      <c r="M12" s="69">
        <v>33</v>
      </c>
      <c r="N12" s="69">
        <v>36</v>
      </c>
      <c r="O12" s="145">
        <v>35</v>
      </c>
      <c r="P12" s="68">
        <v>47</v>
      </c>
      <c r="Q12" s="68">
        <v>56</v>
      </c>
      <c r="R12" s="68">
        <v>53</v>
      </c>
      <c r="S12" s="145">
        <v>53</v>
      </c>
      <c r="T12" s="72"/>
      <c r="U12" s="108" t="s">
        <v>14</v>
      </c>
      <c r="V12" s="74">
        <v>124</v>
      </c>
      <c r="W12" s="74">
        <v>114</v>
      </c>
      <c r="X12" s="74">
        <v>126</v>
      </c>
      <c r="Y12" s="107">
        <f>SUM(O12:R12)</f>
        <v>191</v>
      </c>
      <c r="Z12" s="97"/>
      <c r="AA12" s="97"/>
    </row>
    <row r="13" spans="1:27" x14ac:dyDescent="0.25">
      <c r="A13" s="155"/>
      <c r="B13" s="1" t="s">
        <v>15</v>
      </c>
      <c r="C13" s="68">
        <v>384</v>
      </c>
      <c r="D13" s="68">
        <v>389</v>
      </c>
      <c r="E13" s="68">
        <v>407</v>
      </c>
      <c r="F13" s="68">
        <v>379</v>
      </c>
      <c r="G13" s="68">
        <v>419</v>
      </c>
      <c r="H13" s="68">
        <v>353</v>
      </c>
      <c r="I13" s="68">
        <v>508</v>
      </c>
      <c r="J13" s="68">
        <v>409</v>
      </c>
      <c r="K13" s="68">
        <v>428</v>
      </c>
      <c r="L13" s="68">
        <v>422</v>
      </c>
      <c r="M13" s="68">
        <v>520</v>
      </c>
      <c r="N13" s="68">
        <v>461</v>
      </c>
      <c r="O13" s="144">
        <v>381</v>
      </c>
      <c r="P13" s="77">
        <v>456</v>
      </c>
      <c r="Q13" s="77">
        <v>486</v>
      </c>
      <c r="R13" s="77">
        <v>513</v>
      </c>
      <c r="S13" s="144">
        <v>418</v>
      </c>
      <c r="T13" s="72"/>
      <c r="U13" s="81" t="s">
        <v>15</v>
      </c>
      <c r="V13" s="75">
        <v>1559</v>
      </c>
      <c r="W13" s="75">
        <v>1689</v>
      </c>
      <c r="X13" s="75">
        <v>1831</v>
      </c>
      <c r="Y13" s="109">
        <f t="shared" si="0"/>
        <v>1836</v>
      </c>
      <c r="Z13" s="97"/>
      <c r="AA13" s="97"/>
    </row>
    <row r="14" spans="1:27" x14ac:dyDescent="0.25">
      <c r="A14" s="155"/>
      <c r="B14" s="27" t="s">
        <v>16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32"/>
      <c r="R14" s="32"/>
      <c r="S14" s="68"/>
      <c r="T14" s="110"/>
      <c r="U14" s="111"/>
      <c r="V14" s="75"/>
      <c r="W14" s="75"/>
      <c r="X14" s="75"/>
      <c r="Y14" s="151"/>
    </row>
    <row r="15" spans="1:27" x14ac:dyDescent="0.25">
      <c r="A15" s="155"/>
      <c r="B15" s="27" t="s">
        <v>17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32"/>
      <c r="R15" s="32"/>
      <c r="S15" s="68"/>
      <c r="T15" s="110"/>
      <c r="U15" s="110"/>
      <c r="V15" s="75"/>
      <c r="W15" s="75"/>
      <c r="X15" s="138"/>
      <c r="Y15" s="107"/>
    </row>
    <row r="16" spans="1:27" x14ac:dyDescent="0.25">
      <c r="A16" s="155"/>
      <c r="B16" s="27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110"/>
      <c r="U16" s="110"/>
      <c r="V16" s="75"/>
      <c r="W16" s="75"/>
      <c r="X16" s="75"/>
      <c r="Y16" s="107"/>
    </row>
    <row r="17" spans="1:27" x14ac:dyDescent="0.25">
      <c r="A17" s="155"/>
      <c r="B17" s="113" t="s">
        <v>18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35"/>
      <c r="U17" s="113" t="s">
        <v>19</v>
      </c>
      <c r="V17" s="115"/>
      <c r="W17" s="115"/>
      <c r="X17" s="115"/>
      <c r="Y17" s="116"/>
    </row>
    <row r="18" spans="1:27" x14ac:dyDescent="0.25">
      <c r="A18" s="155"/>
      <c r="B18" s="82" t="s">
        <v>20</v>
      </c>
      <c r="C18" s="68">
        <v>12</v>
      </c>
      <c r="D18" s="68">
        <v>14</v>
      </c>
      <c r="E18" s="68">
        <v>14</v>
      </c>
      <c r="F18" s="68">
        <v>13</v>
      </c>
      <c r="G18" s="68">
        <v>14</v>
      </c>
      <c r="H18" s="68">
        <v>13</v>
      </c>
      <c r="I18" s="68">
        <v>15</v>
      </c>
      <c r="J18" s="68">
        <v>16</v>
      </c>
      <c r="K18" s="68">
        <v>23</v>
      </c>
      <c r="L18" s="68">
        <v>28</v>
      </c>
      <c r="M18" s="68">
        <v>28</v>
      </c>
      <c r="N18" s="68">
        <v>32</v>
      </c>
      <c r="O18" s="144">
        <v>32</v>
      </c>
      <c r="P18" s="68">
        <v>35</v>
      </c>
      <c r="Q18" s="68">
        <v>34</v>
      </c>
      <c r="R18" s="68">
        <v>28</v>
      </c>
      <c r="S18" s="144">
        <v>32</v>
      </c>
      <c r="T18" s="72"/>
      <c r="U18" s="83" t="s">
        <v>20</v>
      </c>
      <c r="V18" s="75">
        <v>53</v>
      </c>
      <c r="W18" s="75">
        <v>58</v>
      </c>
      <c r="X18" s="75">
        <v>111</v>
      </c>
      <c r="Y18" s="107">
        <f>SUM(O18:R18)</f>
        <v>129</v>
      </c>
      <c r="Z18" s="97"/>
      <c r="AA18" s="97"/>
    </row>
    <row r="19" spans="1:27" x14ac:dyDescent="0.25">
      <c r="A19" s="155"/>
      <c r="B19" s="82" t="s">
        <v>21</v>
      </c>
      <c r="C19" s="68">
        <v>77</v>
      </c>
      <c r="D19" s="68">
        <v>83</v>
      </c>
      <c r="E19" s="68">
        <v>89</v>
      </c>
      <c r="F19" s="68">
        <v>93</v>
      </c>
      <c r="G19" s="68">
        <v>92</v>
      </c>
      <c r="H19" s="68">
        <v>115</v>
      </c>
      <c r="I19" s="68">
        <v>113</v>
      </c>
      <c r="J19" s="68">
        <v>130</v>
      </c>
      <c r="K19" s="68">
        <v>173</v>
      </c>
      <c r="L19" s="68">
        <v>171</v>
      </c>
      <c r="M19" s="68">
        <v>206</v>
      </c>
      <c r="N19" s="68">
        <v>163</v>
      </c>
      <c r="O19" s="144">
        <v>194</v>
      </c>
      <c r="P19" s="68">
        <v>218</v>
      </c>
      <c r="Q19" s="117">
        <v>175</v>
      </c>
      <c r="R19" s="117">
        <v>186</v>
      </c>
      <c r="S19" s="144">
        <v>171</v>
      </c>
      <c r="T19" s="72"/>
      <c r="U19" s="83" t="s">
        <v>21</v>
      </c>
      <c r="V19" s="75">
        <v>342</v>
      </c>
      <c r="W19" s="75">
        <v>450</v>
      </c>
      <c r="X19" s="75">
        <v>713</v>
      </c>
      <c r="Y19" s="107">
        <f>SUM(O19:R19)</f>
        <v>773</v>
      </c>
      <c r="Z19" s="97"/>
      <c r="AA19" s="97"/>
    </row>
    <row r="20" spans="1:27" x14ac:dyDescent="0.25">
      <c r="A20" s="155"/>
      <c r="B20" s="84" t="s">
        <v>22</v>
      </c>
      <c r="C20" s="68">
        <v>79</v>
      </c>
      <c r="D20" s="68">
        <v>83</v>
      </c>
      <c r="E20" s="68">
        <v>81</v>
      </c>
      <c r="F20" s="68">
        <v>78</v>
      </c>
      <c r="G20" s="68">
        <v>74</v>
      </c>
      <c r="H20" s="68">
        <v>100</v>
      </c>
      <c r="I20" s="68">
        <v>89</v>
      </c>
      <c r="J20" s="68">
        <v>91</v>
      </c>
      <c r="K20" s="68">
        <v>123</v>
      </c>
      <c r="L20" s="68">
        <v>125</v>
      </c>
      <c r="M20" s="68">
        <v>163</v>
      </c>
      <c r="N20" s="68">
        <v>160</v>
      </c>
      <c r="O20" s="144">
        <v>149</v>
      </c>
      <c r="P20" s="68">
        <v>173</v>
      </c>
      <c r="Q20" s="68">
        <v>158</v>
      </c>
      <c r="R20" s="68">
        <v>175</v>
      </c>
      <c r="S20" s="144">
        <v>170</v>
      </c>
      <c r="T20" s="72"/>
      <c r="U20" s="85" t="s">
        <v>22</v>
      </c>
      <c r="V20" s="75">
        <v>321</v>
      </c>
      <c r="W20" s="75">
        <v>354</v>
      </c>
      <c r="X20" s="75">
        <v>571</v>
      </c>
      <c r="Y20" s="107">
        <f>SUM(O20:R20)</f>
        <v>655</v>
      </c>
      <c r="Z20" s="98"/>
      <c r="AA20" s="97"/>
    </row>
    <row r="21" spans="1:27" x14ac:dyDescent="0.25">
      <c r="A21" s="155"/>
      <c r="B21" s="86" t="s">
        <v>23</v>
      </c>
      <c r="C21" s="37">
        <v>168</v>
      </c>
      <c r="D21" s="37">
        <v>180</v>
      </c>
      <c r="E21" s="37">
        <v>184</v>
      </c>
      <c r="F21" s="37">
        <v>184</v>
      </c>
      <c r="G21" s="37">
        <v>180</v>
      </c>
      <c r="H21" s="37">
        <v>228</v>
      </c>
      <c r="I21" s="37">
        <v>217</v>
      </c>
      <c r="J21" s="37">
        <v>237</v>
      </c>
      <c r="K21" s="37">
        <v>319</v>
      </c>
      <c r="L21" s="37">
        <v>324</v>
      </c>
      <c r="M21" s="37">
        <v>397</v>
      </c>
      <c r="N21" s="37">
        <v>355</v>
      </c>
      <c r="O21" s="146">
        <v>375</v>
      </c>
      <c r="P21" s="37">
        <v>426</v>
      </c>
      <c r="Q21" s="37">
        <v>367</v>
      </c>
      <c r="R21" s="37">
        <f>SUM(R18:R20)</f>
        <v>389</v>
      </c>
      <c r="S21" s="146">
        <v>373</v>
      </c>
      <c r="T21" s="72"/>
      <c r="U21" s="87" t="s">
        <v>24</v>
      </c>
      <c r="V21" s="62">
        <v>716</v>
      </c>
      <c r="W21" s="62">
        <v>862</v>
      </c>
      <c r="X21" s="62">
        <v>1395</v>
      </c>
      <c r="Y21" s="118">
        <f>SUM(O21:R21)</f>
        <v>1557</v>
      </c>
      <c r="Z21" s="97"/>
      <c r="AA21" s="97"/>
    </row>
    <row r="22" spans="1:27" x14ac:dyDescent="0.25">
      <c r="A22" s="155"/>
      <c r="B22" s="88" t="s">
        <v>18</v>
      </c>
      <c r="C22" s="89">
        <v>216</v>
      </c>
      <c r="D22" s="89">
        <v>209</v>
      </c>
      <c r="E22" s="89">
        <v>223</v>
      </c>
      <c r="F22" s="89">
        <v>195</v>
      </c>
      <c r="G22" s="89">
        <v>239</v>
      </c>
      <c r="H22" s="89">
        <v>125</v>
      </c>
      <c r="I22" s="89">
        <v>291</v>
      </c>
      <c r="J22" s="89">
        <v>172</v>
      </c>
      <c r="K22" s="89">
        <v>109</v>
      </c>
      <c r="L22" s="89">
        <v>98</v>
      </c>
      <c r="M22" s="89">
        <v>123</v>
      </c>
      <c r="N22" s="89">
        <v>106</v>
      </c>
      <c r="O22" s="147">
        <v>6</v>
      </c>
      <c r="P22" s="89">
        <v>30</v>
      </c>
      <c r="Q22" s="89">
        <v>119</v>
      </c>
      <c r="R22" s="89">
        <f>R13-R21</f>
        <v>124</v>
      </c>
      <c r="S22" s="147">
        <v>45</v>
      </c>
      <c r="T22" s="72"/>
      <c r="U22" s="90" t="s">
        <v>18</v>
      </c>
      <c r="V22" s="61">
        <v>843</v>
      </c>
      <c r="W22" s="61">
        <v>827</v>
      </c>
      <c r="X22" s="61">
        <v>436</v>
      </c>
      <c r="Y22" s="112">
        <f>Y13-Y21</f>
        <v>279</v>
      </c>
      <c r="Z22" s="97"/>
      <c r="AA22" s="97"/>
    </row>
    <row r="23" spans="1:27" x14ac:dyDescent="0.25">
      <c r="A23" s="155"/>
      <c r="B23" s="82" t="s">
        <v>25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2"/>
      <c r="R23" s="136"/>
      <c r="S23" s="136"/>
      <c r="T23" s="72"/>
      <c r="U23" s="83"/>
      <c r="V23" s="61"/>
      <c r="W23" s="61"/>
      <c r="X23" s="61"/>
      <c r="Y23" s="135"/>
    </row>
    <row r="24" spans="1:27" x14ac:dyDescent="0.25">
      <c r="A24" s="155"/>
      <c r="B24" s="82" t="s">
        <v>26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2"/>
      <c r="R24" s="32"/>
      <c r="S24" s="36"/>
      <c r="T24" s="35"/>
      <c r="U24" s="90"/>
      <c r="V24" s="61"/>
      <c r="W24" s="61"/>
      <c r="X24" s="137"/>
      <c r="Y24" s="112"/>
    </row>
    <row r="25" spans="1:27" x14ac:dyDescent="0.25">
      <c r="A25" s="155"/>
      <c r="B25" s="82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32"/>
      <c r="R25" s="32"/>
      <c r="S25" s="70"/>
      <c r="T25" s="83"/>
      <c r="U25" s="83"/>
      <c r="V25" s="91"/>
      <c r="W25" s="91"/>
      <c r="X25" s="91"/>
      <c r="Y25" s="119"/>
    </row>
    <row r="26" spans="1:27" x14ac:dyDescent="0.25">
      <c r="A26" s="155"/>
      <c r="B26" s="120" t="s">
        <v>27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14"/>
      <c r="R26" s="114"/>
      <c r="S26" s="121"/>
      <c r="T26" s="90"/>
      <c r="U26" s="120" t="s">
        <v>28</v>
      </c>
      <c r="V26" s="122"/>
      <c r="W26" s="122"/>
      <c r="X26" s="122"/>
      <c r="Y26" s="123"/>
    </row>
    <row r="27" spans="1:27" x14ac:dyDescent="0.25">
      <c r="A27" s="155"/>
      <c r="B27" s="82" t="s">
        <v>29</v>
      </c>
      <c r="C27" s="124">
        <v>15</v>
      </c>
      <c r="D27" s="124">
        <v>15</v>
      </c>
      <c r="E27" s="124">
        <v>18</v>
      </c>
      <c r="F27" s="124">
        <v>18</v>
      </c>
      <c r="G27" s="124">
        <v>20</v>
      </c>
      <c r="H27" s="124">
        <v>20</v>
      </c>
      <c r="I27" s="124">
        <v>16</v>
      </c>
      <c r="J27" s="124">
        <v>16</v>
      </c>
      <c r="K27" s="124">
        <v>18</v>
      </c>
      <c r="L27" s="124">
        <v>21</v>
      </c>
      <c r="M27" s="124">
        <v>23</v>
      </c>
      <c r="N27" s="124">
        <v>25</v>
      </c>
      <c r="O27" s="148">
        <v>24</v>
      </c>
      <c r="P27" s="124">
        <v>26</v>
      </c>
      <c r="Q27" s="124">
        <v>35</v>
      </c>
      <c r="R27" s="124">
        <v>32</v>
      </c>
      <c r="S27" s="148">
        <v>40</v>
      </c>
      <c r="T27" s="72"/>
      <c r="U27" s="83" t="s">
        <v>29</v>
      </c>
      <c r="V27" s="78">
        <v>66</v>
      </c>
      <c r="W27" s="78">
        <v>72</v>
      </c>
      <c r="X27" s="78">
        <v>87</v>
      </c>
      <c r="Y27" s="107">
        <f>SUM(O27:R27)</f>
        <v>117</v>
      </c>
      <c r="Z27" s="97"/>
      <c r="AA27" s="97"/>
    </row>
    <row r="28" spans="1:27" x14ac:dyDescent="0.25">
      <c r="A28" s="155"/>
      <c r="B28" s="82" t="s">
        <v>30</v>
      </c>
      <c r="C28" s="124">
        <v>-8</v>
      </c>
      <c r="D28" s="124">
        <v>-6</v>
      </c>
      <c r="E28" s="124">
        <v>2</v>
      </c>
      <c r="F28" s="124">
        <v>-6</v>
      </c>
      <c r="G28" s="124">
        <v>-10</v>
      </c>
      <c r="H28" s="124">
        <v>-1</v>
      </c>
      <c r="I28" s="124">
        <v>-5</v>
      </c>
      <c r="J28" s="124">
        <v>9</v>
      </c>
      <c r="K28" s="124">
        <v>27</v>
      </c>
      <c r="L28" s="124">
        <v>21</v>
      </c>
      <c r="M28" s="124">
        <v>7</v>
      </c>
      <c r="N28" s="124">
        <v>27</v>
      </c>
      <c r="O28" s="148">
        <v>-21</v>
      </c>
      <c r="P28" s="124">
        <v>-14</v>
      </c>
      <c r="Q28" s="124">
        <v>-18</v>
      </c>
      <c r="R28" s="124">
        <v>3</v>
      </c>
      <c r="S28" s="148">
        <v>-17</v>
      </c>
      <c r="T28" s="72"/>
      <c r="U28" s="82" t="s">
        <v>31</v>
      </c>
      <c r="V28" s="78">
        <v>-18</v>
      </c>
      <c r="W28" s="78">
        <v>-7</v>
      </c>
      <c r="X28" s="78">
        <v>82</v>
      </c>
      <c r="Y28" s="125">
        <f>SUM(O28:R28)</f>
        <v>-50</v>
      </c>
      <c r="Z28" s="97"/>
      <c r="AA28" s="99"/>
    </row>
    <row r="29" spans="1:27" x14ac:dyDescent="0.25">
      <c r="A29" s="155"/>
      <c r="B29" s="84" t="s">
        <v>32</v>
      </c>
      <c r="C29" s="124">
        <v>36</v>
      </c>
      <c r="D29" s="124">
        <v>31</v>
      </c>
      <c r="E29" s="124">
        <v>35</v>
      </c>
      <c r="F29" s="124">
        <v>31</v>
      </c>
      <c r="G29" s="124">
        <v>43</v>
      </c>
      <c r="H29" s="124">
        <v>312</v>
      </c>
      <c r="I29" s="124">
        <v>-9</v>
      </c>
      <c r="J29" s="124">
        <v>-24</v>
      </c>
      <c r="K29" s="124">
        <v>5</v>
      </c>
      <c r="L29" s="124">
        <v>8</v>
      </c>
      <c r="M29" s="124">
        <v>39</v>
      </c>
      <c r="N29" s="124">
        <v>21</v>
      </c>
      <c r="O29" s="148">
        <v>-1439</v>
      </c>
      <c r="P29" s="124">
        <v>-99</v>
      </c>
      <c r="Q29" s="124">
        <v>23</v>
      </c>
      <c r="R29" s="124">
        <v>6</v>
      </c>
      <c r="S29" s="148">
        <v>18</v>
      </c>
      <c r="T29" s="72"/>
      <c r="U29" s="85" t="s">
        <v>33</v>
      </c>
      <c r="V29" s="92">
        <v>133</v>
      </c>
      <c r="W29" s="92">
        <v>322</v>
      </c>
      <c r="X29" s="92">
        <v>73</v>
      </c>
      <c r="Y29" s="125">
        <f>SUM(O29:R29)</f>
        <v>-1509</v>
      </c>
      <c r="Z29" s="97"/>
      <c r="AA29" s="99"/>
    </row>
    <row r="30" spans="1:27" x14ac:dyDescent="0.25">
      <c r="A30" s="155"/>
      <c r="B30" s="88" t="s">
        <v>27</v>
      </c>
      <c r="C30" s="93">
        <v>173</v>
      </c>
      <c r="D30" s="93">
        <v>169</v>
      </c>
      <c r="E30" s="93">
        <v>168</v>
      </c>
      <c r="F30" s="93">
        <v>152</v>
      </c>
      <c r="G30" s="93">
        <v>186</v>
      </c>
      <c r="H30" s="93">
        <v>-206</v>
      </c>
      <c r="I30" s="93">
        <v>289</v>
      </c>
      <c r="J30" s="93">
        <v>171</v>
      </c>
      <c r="K30" s="93">
        <v>59</v>
      </c>
      <c r="L30" s="93">
        <v>48</v>
      </c>
      <c r="M30" s="89">
        <v>54</v>
      </c>
      <c r="N30" s="93">
        <v>33</v>
      </c>
      <c r="O30" s="149">
        <v>1442</v>
      </c>
      <c r="P30" s="93">
        <v>117</v>
      </c>
      <c r="Q30" s="93">
        <v>79</v>
      </c>
      <c r="R30" s="93">
        <f>R22-SUM(R27:R29)</f>
        <v>83</v>
      </c>
      <c r="S30" s="149">
        <v>4</v>
      </c>
      <c r="T30" s="72"/>
      <c r="U30" s="90" t="s">
        <v>34</v>
      </c>
      <c r="V30" s="75">
        <v>662</v>
      </c>
      <c r="W30" s="75">
        <v>440</v>
      </c>
      <c r="X30" s="75">
        <v>194</v>
      </c>
      <c r="Y30" s="109">
        <f>Y22-SUM(Y27:Y29)</f>
        <v>1721</v>
      </c>
      <c r="Z30" s="97"/>
      <c r="AA30" s="99"/>
    </row>
    <row r="31" spans="1:27" x14ac:dyDescent="0.25">
      <c r="A31" s="155"/>
      <c r="B31" s="126" t="s">
        <v>35</v>
      </c>
      <c r="C31" s="68"/>
      <c r="D31" s="68"/>
      <c r="E31" s="68"/>
      <c r="F31" s="68"/>
      <c r="G31" s="68"/>
      <c r="H31" s="124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35"/>
      <c r="U31" s="90"/>
      <c r="V31" s="75"/>
      <c r="W31" s="75"/>
      <c r="X31" s="75"/>
      <c r="Y31" s="107"/>
    </row>
    <row r="32" spans="1:27" ht="15.75" thickBot="1" x14ac:dyDescent="0.3">
      <c r="A32" s="156"/>
      <c r="B32" s="127" t="s">
        <v>36</v>
      </c>
      <c r="C32" s="128"/>
      <c r="D32" s="128"/>
      <c r="E32" s="128"/>
      <c r="F32" s="128"/>
      <c r="G32" s="128"/>
      <c r="H32" s="129"/>
      <c r="I32" s="130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31"/>
      <c r="U32" s="132"/>
      <c r="V32" s="133"/>
      <c r="W32" s="133"/>
      <c r="X32" s="133"/>
      <c r="Y32" s="134"/>
    </row>
    <row r="33" spans="1:28" x14ac:dyDescent="0.25">
      <c r="B33" s="2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43"/>
      <c r="P33" s="43"/>
      <c r="Q33" s="43"/>
      <c r="R33" s="43"/>
      <c r="S33" s="25"/>
      <c r="T33" s="43"/>
      <c r="U33" s="10"/>
      <c r="V33" s="63"/>
      <c r="W33" s="63"/>
      <c r="X33" s="63"/>
      <c r="Y33" s="63"/>
    </row>
    <row r="34" spans="1:28" ht="15.75" thickBot="1" x14ac:dyDescent="0.3">
      <c r="A34" s="26"/>
      <c r="B34" s="26" t="s">
        <v>37</v>
      </c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3"/>
      <c r="U34" s="26" t="s">
        <v>37</v>
      </c>
      <c r="V34" s="64"/>
      <c r="W34" s="64"/>
      <c r="X34" s="64"/>
      <c r="Y34" s="64"/>
    </row>
    <row r="35" spans="1:28" x14ac:dyDescent="0.25">
      <c r="A35" s="26"/>
      <c r="B35" s="26" t="s">
        <v>0</v>
      </c>
      <c r="C35" s="13">
        <v>2015</v>
      </c>
      <c r="D35" s="14">
        <v>2015</v>
      </c>
      <c r="E35" s="14">
        <v>2015</v>
      </c>
      <c r="F35" s="15">
        <v>2016</v>
      </c>
      <c r="G35" s="3">
        <v>2016</v>
      </c>
      <c r="H35" s="4">
        <v>2016</v>
      </c>
      <c r="I35" s="4">
        <v>2016</v>
      </c>
      <c r="J35" s="5">
        <v>2017</v>
      </c>
      <c r="K35" s="15">
        <v>2017</v>
      </c>
      <c r="L35" s="15">
        <v>2017</v>
      </c>
      <c r="M35" s="15">
        <f t="shared" ref="M35:N38" si="1">M4</f>
        <v>2017</v>
      </c>
      <c r="N35" s="15">
        <f t="shared" si="1"/>
        <v>2018</v>
      </c>
      <c r="O35" s="5">
        <v>2018</v>
      </c>
      <c r="P35" s="5">
        <v>2018</v>
      </c>
      <c r="Q35" s="5">
        <v>2018</v>
      </c>
      <c r="R35" s="5">
        <f>R4</f>
        <v>2019</v>
      </c>
      <c r="S35" s="15">
        <v>2019</v>
      </c>
      <c r="T35" s="43"/>
      <c r="U35" s="32"/>
      <c r="V35" s="32"/>
      <c r="W35" s="32"/>
      <c r="X35" s="32"/>
      <c r="Y35" s="32"/>
    </row>
    <row r="36" spans="1:28" x14ac:dyDescent="0.25">
      <c r="A36" s="26"/>
      <c r="B36" s="11" t="s">
        <v>1</v>
      </c>
      <c r="C36" s="16" t="s">
        <v>2</v>
      </c>
      <c r="D36" s="17" t="s">
        <v>3</v>
      </c>
      <c r="E36" s="17" t="s">
        <v>4</v>
      </c>
      <c r="F36" s="18" t="s">
        <v>5</v>
      </c>
      <c r="G36" s="6" t="s">
        <v>2</v>
      </c>
      <c r="H36" s="7" t="s">
        <v>3</v>
      </c>
      <c r="I36" s="7" t="s">
        <v>4</v>
      </c>
      <c r="J36" s="33" t="s">
        <v>5</v>
      </c>
      <c r="K36" s="18" t="s">
        <v>2</v>
      </c>
      <c r="L36" s="18" t="s">
        <v>3</v>
      </c>
      <c r="M36" s="18" t="str">
        <f t="shared" si="1"/>
        <v>Q4</v>
      </c>
      <c r="N36" s="18" t="str">
        <f t="shared" si="1"/>
        <v>Q1</v>
      </c>
      <c r="O36" s="30" t="s">
        <v>2</v>
      </c>
      <c r="P36" s="30" t="s">
        <v>3</v>
      </c>
      <c r="Q36" s="30" t="s">
        <v>4</v>
      </c>
      <c r="R36" s="30" t="str">
        <f>R5</f>
        <v>Q1</v>
      </c>
      <c r="S36" s="18" t="s">
        <v>2</v>
      </c>
      <c r="T36" s="43"/>
      <c r="U36" s="32"/>
      <c r="V36" s="32"/>
      <c r="W36" s="32"/>
      <c r="X36" s="32"/>
      <c r="Y36" s="32"/>
    </row>
    <row r="37" spans="1:28" x14ac:dyDescent="0.25">
      <c r="A37" s="26"/>
      <c r="B37" s="9" t="s">
        <v>38</v>
      </c>
      <c r="C37" s="19">
        <v>2015</v>
      </c>
      <c r="D37" s="20">
        <v>2015</v>
      </c>
      <c r="E37" s="20">
        <v>2015</v>
      </c>
      <c r="F37" s="21">
        <v>2015</v>
      </c>
      <c r="G37" s="8">
        <v>2016</v>
      </c>
      <c r="H37" s="2">
        <v>2016</v>
      </c>
      <c r="I37" s="2">
        <v>2016</v>
      </c>
      <c r="J37" s="34">
        <v>2016</v>
      </c>
      <c r="K37" s="21">
        <v>2017</v>
      </c>
      <c r="L37" s="21">
        <v>2017</v>
      </c>
      <c r="M37" s="21">
        <f t="shared" si="1"/>
        <v>2017</v>
      </c>
      <c r="N37" s="21">
        <f t="shared" si="1"/>
        <v>2017</v>
      </c>
      <c r="O37" s="31">
        <v>2018</v>
      </c>
      <c r="P37" s="31">
        <v>2018</v>
      </c>
      <c r="Q37" s="31">
        <v>2018</v>
      </c>
      <c r="R37" s="31">
        <f>R6</f>
        <v>2018</v>
      </c>
      <c r="S37" s="21">
        <v>2019</v>
      </c>
      <c r="T37" s="43"/>
      <c r="U37" s="9" t="s">
        <v>38</v>
      </c>
      <c r="V37" s="19">
        <v>2015</v>
      </c>
      <c r="W37" s="8">
        <v>2016</v>
      </c>
      <c r="X37" s="19">
        <v>2017</v>
      </c>
      <c r="Y37" s="8">
        <v>2018</v>
      </c>
    </row>
    <row r="38" spans="1:28" ht="15.75" thickBot="1" x14ac:dyDescent="0.3">
      <c r="A38" s="26"/>
      <c r="B38" s="12" t="s">
        <v>39</v>
      </c>
      <c r="C38" s="22" t="s">
        <v>5</v>
      </c>
      <c r="D38" s="23" t="s">
        <v>2</v>
      </c>
      <c r="E38" s="23" t="s">
        <v>3</v>
      </c>
      <c r="F38" s="24" t="s">
        <v>4</v>
      </c>
      <c r="G38" s="6" t="s">
        <v>5</v>
      </c>
      <c r="H38" s="7" t="s">
        <v>2</v>
      </c>
      <c r="I38" s="7" t="s">
        <v>3</v>
      </c>
      <c r="J38" s="33" t="s">
        <v>4</v>
      </c>
      <c r="K38" s="24" t="s">
        <v>5</v>
      </c>
      <c r="L38" s="24" t="s">
        <v>2</v>
      </c>
      <c r="M38" s="24" t="str">
        <f t="shared" si="1"/>
        <v>Q3</v>
      </c>
      <c r="N38" s="24" t="str">
        <f t="shared" si="1"/>
        <v>Q4</v>
      </c>
      <c r="O38" s="30" t="s">
        <v>5</v>
      </c>
      <c r="P38" s="30" t="s">
        <v>2</v>
      </c>
      <c r="Q38" s="30" t="s">
        <v>3</v>
      </c>
      <c r="R38" s="30" t="str">
        <f>R7</f>
        <v>Q4</v>
      </c>
      <c r="S38" s="24" t="s">
        <v>5</v>
      </c>
      <c r="T38" s="43"/>
      <c r="U38" s="12"/>
      <c r="V38" s="22" t="s">
        <v>8</v>
      </c>
      <c r="W38" s="6" t="s">
        <v>8</v>
      </c>
      <c r="X38" s="22" t="s">
        <v>8</v>
      </c>
      <c r="Y38" s="6" t="s">
        <v>8</v>
      </c>
    </row>
    <row r="39" spans="1:28" x14ac:dyDescent="0.25">
      <c r="B39" s="47"/>
      <c r="C39" s="32"/>
      <c r="D39" s="32"/>
      <c r="E39" s="32"/>
      <c r="F39" s="32"/>
      <c r="G39" s="65"/>
      <c r="H39" s="79"/>
      <c r="I39" s="79"/>
      <c r="J39" s="79"/>
      <c r="K39" s="66"/>
      <c r="L39" s="79"/>
      <c r="M39" s="67"/>
      <c r="N39" s="66"/>
      <c r="O39" s="72"/>
      <c r="P39" s="100"/>
      <c r="Q39" s="80"/>
      <c r="R39" s="80"/>
      <c r="S39" s="66"/>
      <c r="T39" s="72"/>
      <c r="U39" s="32"/>
      <c r="V39" s="32"/>
      <c r="W39" s="32"/>
      <c r="X39" s="32"/>
      <c r="Y39" s="32"/>
    </row>
    <row r="40" spans="1:28" x14ac:dyDescent="0.25">
      <c r="B40" s="38" t="s">
        <v>40</v>
      </c>
      <c r="C40" s="49">
        <v>3524</v>
      </c>
      <c r="D40" s="49">
        <v>3852</v>
      </c>
      <c r="E40" s="49">
        <v>3975</v>
      </c>
      <c r="F40" s="50">
        <v>4064</v>
      </c>
      <c r="G40" s="49">
        <v>4227</v>
      </c>
      <c r="H40" s="49">
        <v>4438</v>
      </c>
      <c r="I40" s="49">
        <v>4584</v>
      </c>
      <c r="J40" s="50">
        <v>4852</v>
      </c>
      <c r="K40" s="49">
        <v>5182</v>
      </c>
      <c r="L40" s="49">
        <f>L41+L42</f>
        <v>5538</v>
      </c>
      <c r="M40" s="49">
        <v>5708</v>
      </c>
      <c r="N40" s="50">
        <v>5886</v>
      </c>
      <c r="O40" s="49">
        <v>5707</v>
      </c>
      <c r="P40" s="49">
        <v>5990</v>
      </c>
      <c r="Q40" s="49">
        <v>5970</v>
      </c>
      <c r="R40" s="49">
        <v>5987</v>
      </c>
      <c r="S40" s="142">
        <v>6064</v>
      </c>
      <c r="T40" s="72"/>
      <c r="U40" s="38" t="s">
        <v>40</v>
      </c>
      <c r="V40" s="50">
        <f>F40</f>
        <v>4064</v>
      </c>
      <c r="W40" s="94">
        <f>J40</f>
        <v>4852</v>
      </c>
      <c r="X40" s="94">
        <f>N40</f>
        <v>5886</v>
      </c>
      <c r="Y40" s="94">
        <f>R40</f>
        <v>5987</v>
      </c>
    </row>
    <row r="41" spans="1:28" x14ac:dyDescent="0.25">
      <c r="B41" s="39" t="s">
        <v>41</v>
      </c>
      <c r="C41" s="51">
        <v>2765</v>
      </c>
      <c r="D41" s="51">
        <v>3048</v>
      </c>
      <c r="E41" s="51">
        <v>3136</v>
      </c>
      <c r="F41" s="52">
        <v>3262</v>
      </c>
      <c r="G41" s="51">
        <v>3409</v>
      </c>
      <c r="H41" s="51">
        <v>3602</v>
      </c>
      <c r="I41" s="51">
        <v>3736</v>
      </c>
      <c r="J41" s="52">
        <v>3960</v>
      </c>
      <c r="K41" s="51">
        <v>4269</v>
      </c>
      <c r="L41" s="51">
        <v>4555</v>
      </c>
      <c r="M41" s="51">
        <v>4677</v>
      </c>
      <c r="N41" s="52">
        <v>4812</v>
      </c>
      <c r="O41" s="51">
        <v>4697</v>
      </c>
      <c r="P41" s="51">
        <v>4940</v>
      </c>
      <c r="Q41" s="51">
        <v>4887</v>
      </c>
      <c r="R41" s="51">
        <v>4858</v>
      </c>
      <c r="S41" s="143">
        <v>4882</v>
      </c>
      <c r="T41" s="72"/>
      <c r="U41" s="39" t="s">
        <v>42</v>
      </c>
      <c r="V41" s="52">
        <f>F41</f>
        <v>3262</v>
      </c>
      <c r="W41" s="95">
        <f>J41</f>
        <v>3960</v>
      </c>
      <c r="X41" s="95">
        <f>N41</f>
        <v>4812</v>
      </c>
      <c r="Y41" s="95">
        <f>R41</f>
        <v>4858</v>
      </c>
    </row>
    <row r="42" spans="1:28" x14ac:dyDescent="0.25">
      <c r="B42" s="39" t="s">
        <v>43</v>
      </c>
      <c r="C42" s="51">
        <f>C40-C41</f>
        <v>759</v>
      </c>
      <c r="D42" s="51">
        <f t="shared" ref="D42:I42" si="2">D40-D41</f>
        <v>804</v>
      </c>
      <c r="E42" s="51">
        <f t="shared" si="2"/>
        <v>839</v>
      </c>
      <c r="F42" s="52">
        <f t="shared" si="2"/>
        <v>802</v>
      </c>
      <c r="G42" s="51">
        <f t="shared" si="2"/>
        <v>818</v>
      </c>
      <c r="H42" s="51">
        <f t="shared" si="2"/>
        <v>836</v>
      </c>
      <c r="I42" s="51">
        <f t="shared" si="2"/>
        <v>848</v>
      </c>
      <c r="J42" s="52">
        <v>892</v>
      </c>
      <c r="K42" s="51">
        <v>913</v>
      </c>
      <c r="L42" s="51">
        <v>983</v>
      </c>
      <c r="M42" s="51">
        <v>1031</v>
      </c>
      <c r="N42" s="52">
        <v>1074</v>
      </c>
      <c r="O42" s="51">
        <v>1010</v>
      </c>
      <c r="P42" s="51">
        <v>1050</v>
      </c>
      <c r="Q42" s="51">
        <v>1083</v>
      </c>
      <c r="R42" s="51">
        <v>1129</v>
      </c>
      <c r="S42" s="143">
        <v>1182</v>
      </c>
      <c r="T42" s="72"/>
      <c r="U42" s="39" t="s">
        <v>43</v>
      </c>
      <c r="V42" s="52">
        <f>F42</f>
        <v>802</v>
      </c>
      <c r="W42" s="95">
        <f>J42</f>
        <v>892</v>
      </c>
      <c r="X42" s="95">
        <f>N42</f>
        <v>1074</v>
      </c>
      <c r="Y42" s="95">
        <f>R42</f>
        <v>1129</v>
      </c>
    </row>
    <row r="43" spans="1:28" x14ac:dyDescent="0.25">
      <c r="B43" s="39" t="s">
        <v>44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43"/>
      <c r="P43" s="43"/>
      <c r="Q43" s="43"/>
      <c r="R43" s="43"/>
      <c r="S43" s="53"/>
      <c r="T43" s="43"/>
      <c r="U43" s="39"/>
      <c r="V43" s="51"/>
      <c r="W43" s="51"/>
      <c r="X43" s="51"/>
      <c r="Y43" s="51"/>
    </row>
    <row r="44" spans="1:28" x14ac:dyDescent="0.25">
      <c r="B44" s="39" t="s">
        <v>45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43"/>
      <c r="P44" s="43"/>
      <c r="Q44" s="43"/>
      <c r="R44" s="43"/>
      <c r="S44" s="53"/>
      <c r="T44" s="43"/>
      <c r="U44" s="39"/>
      <c r="V44" s="51"/>
      <c r="W44" s="51"/>
      <c r="X44" s="51"/>
      <c r="Y44" s="51"/>
    </row>
    <row r="45" spans="1:28" x14ac:dyDescent="0.25">
      <c r="B45" s="39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43"/>
      <c r="P45" s="43"/>
      <c r="Q45" s="43"/>
      <c r="R45" s="43"/>
      <c r="S45" s="53"/>
      <c r="T45" s="43"/>
      <c r="U45" s="39"/>
      <c r="V45" s="53"/>
      <c r="W45" s="53"/>
      <c r="X45" s="53"/>
      <c r="Y45" s="53"/>
    </row>
    <row r="46" spans="1:28" x14ac:dyDescent="0.25">
      <c r="B46" s="41" t="s">
        <v>46</v>
      </c>
      <c r="C46" s="76"/>
      <c r="D46" s="55"/>
      <c r="E46" s="55"/>
      <c r="F46" s="55"/>
      <c r="G46" s="76"/>
      <c r="H46" s="55"/>
      <c r="I46" s="55"/>
      <c r="J46" s="55"/>
      <c r="K46" s="76"/>
      <c r="L46" s="76"/>
      <c r="M46" s="76"/>
      <c r="N46" s="76"/>
      <c r="O46" s="76"/>
      <c r="P46" s="76"/>
      <c r="Q46" s="76"/>
      <c r="R46" s="76"/>
      <c r="S46" s="76"/>
      <c r="T46" s="72"/>
      <c r="U46" s="41" t="s">
        <v>46</v>
      </c>
      <c r="V46" s="55"/>
      <c r="W46" s="55"/>
      <c r="X46" s="55"/>
      <c r="Y46" s="55"/>
    </row>
    <row r="47" spans="1:28" x14ac:dyDescent="0.25">
      <c r="B47" s="38" t="s">
        <v>47</v>
      </c>
      <c r="C47" s="56">
        <v>3.4</v>
      </c>
      <c r="D47" s="56">
        <v>3.6</v>
      </c>
      <c r="E47" s="56">
        <v>4</v>
      </c>
      <c r="F47" s="57">
        <v>4.0999999999999996</v>
      </c>
      <c r="G47" s="56">
        <v>3.6</v>
      </c>
      <c r="H47" s="56">
        <v>4</v>
      </c>
      <c r="I47" s="56">
        <v>4.9000000000000004</v>
      </c>
      <c r="J47" s="57">
        <v>5.0999999999999996</v>
      </c>
      <c r="K47" s="56">
        <v>4.7</v>
      </c>
      <c r="L47" s="56">
        <v>5.0999999999999996</v>
      </c>
      <c r="M47" s="56">
        <v>5.7</v>
      </c>
      <c r="N47" s="57">
        <v>5.8</v>
      </c>
      <c r="O47" s="56">
        <v>5.5</v>
      </c>
      <c r="P47" s="56">
        <v>5.6479999999999997</v>
      </c>
      <c r="Q47" s="56">
        <v>6.2</v>
      </c>
      <c r="R47" s="56">
        <v>5.6</v>
      </c>
      <c r="S47" s="150">
        <v>4.8</v>
      </c>
      <c r="T47" s="72"/>
      <c r="U47" s="38" t="s">
        <v>48</v>
      </c>
      <c r="V47" s="57">
        <v>15.1</v>
      </c>
      <c r="W47" s="96">
        <v>17.7</v>
      </c>
      <c r="X47" s="96">
        <f>SUM(K47:N47)</f>
        <v>21.3</v>
      </c>
      <c r="Y47" s="96">
        <f>SUM(O47:R47)</f>
        <v>22.948</v>
      </c>
      <c r="Z47" s="97"/>
      <c r="AA47" s="97"/>
      <c r="AB47" s="97"/>
    </row>
    <row r="48" spans="1:28" x14ac:dyDescent="0.25">
      <c r="B48" s="39" t="s">
        <v>49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43"/>
      <c r="U48" s="39"/>
      <c r="V48" s="53"/>
      <c r="W48" s="53"/>
      <c r="X48" s="53"/>
      <c r="Y48" s="53"/>
    </row>
    <row r="49" spans="2:25" x14ac:dyDescent="0.25">
      <c r="B49" s="3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43"/>
      <c r="U49" s="32"/>
      <c r="V49" s="53"/>
      <c r="W49" s="53"/>
      <c r="X49" s="53"/>
      <c r="Y49" s="53"/>
    </row>
    <row r="50" spans="2:25" x14ac:dyDescent="0.25">
      <c r="B50" s="41" t="s">
        <v>55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3"/>
      <c r="U50" s="41" t="s">
        <v>55</v>
      </c>
      <c r="V50" s="55"/>
      <c r="W50" s="55"/>
      <c r="X50" s="55"/>
      <c r="Y50" s="55"/>
    </row>
    <row r="51" spans="2:25" x14ac:dyDescent="0.25">
      <c r="B51" s="38" t="s">
        <v>56</v>
      </c>
      <c r="C51" s="59">
        <v>54</v>
      </c>
      <c r="D51" s="59">
        <v>38</v>
      </c>
      <c r="E51" s="59">
        <v>51</v>
      </c>
      <c r="F51" s="60">
        <v>39</v>
      </c>
      <c r="G51" s="59">
        <v>25</v>
      </c>
      <c r="H51" s="59">
        <v>20</v>
      </c>
      <c r="I51" s="59">
        <v>43</v>
      </c>
      <c r="J51" s="60">
        <v>25</v>
      </c>
      <c r="K51" s="59">
        <v>41</v>
      </c>
      <c r="L51" s="59">
        <v>26</v>
      </c>
      <c r="M51" s="59">
        <v>48</v>
      </c>
      <c r="N51" s="60">
        <v>26</v>
      </c>
      <c r="O51" s="59">
        <v>16</v>
      </c>
      <c r="P51" s="59">
        <v>35</v>
      </c>
      <c r="Q51" s="59">
        <v>42</v>
      </c>
      <c r="R51" s="59">
        <v>32</v>
      </c>
      <c r="S51" s="139">
        <v>28</v>
      </c>
      <c r="T51" s="43"/>
      <c r="U51" s="38" t="s">
        <v>56</v>
      </c>
      <c r="V51" s="60">
        <f>SUM(C51:F51)</f>
        <v>182</v>
      </c>
      <c r="W51" s="60">
        <f>SUM(G51:J51)</f>
        <v>113</v>
      </c>
      <c r="X51" s="60">
        <f>SUM(K51:N51)</f>
        <v>141</v>
      </c>
      <c r="Y51" s="60">
        <f>SUM(O51:R51)</f>
        <v>125</v>
      </c>
    </row>
    <row r="52" spans="2:25" x14ac:dyDescent="0.25">
      <c r="B52" s="40" t="s">
        <v>50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8"/>
      <c r="O52" s="53"/>
      <c r="P52" s="53"/>
      <c r="Q52" s="53"/>
      <c r="R52" s="53"/>
      <c r="S52" s="140"/>
      <c r="T52" s="43"/>
      <c r="U52" s="40" t="s">
        <v>50</v>
      </c>
      <c r="V52" s="54"/>
      <c r="W52" s="54"/>
      <c r="X52" s="54"/>
      <c r="Y52" s="54"/>
    </row>
    <row r="53" spans="2:25" x14ac:dyDescent="0.25">
      <c r="B53" s="39" t="s">
        <v>51</v>
      </c>
      <c r="C53" s="53">
        <v>1</v>
      </c>
      <c r="D53" s="53">
        <v>1</v>
      </c>
      <c r="E53" s="53">
        <v>2</v>
      </c>
      <c r="F53" s="54">
        <v>2</v>
      </c>
      <c r="G53" s="53">
        <v>2</v>
      </c>
      <c r="H53" s="53">
        <v>1</v>
      </c>
      <c r="I53" s="53">
        <v>3</v>
      </c>
      <c r="J53" s="54">
        <v>2</v>
      </c>
      <c r="K53" s="53">
        <v>0</v>
      </c>
      <c r="L53" s="53">
        <v>0</v>
      </c>
      <c r="M53" s="53">
        <v>0</v>
      </c>
      <c r="N53" s="54">
        <v>0</v>
      </c>
      <c r="O53" s="53">
        <v>0</v>
      </c>
      <c r="P53" s="53">
        <v>0</v>
      </c>
      <c r="Q53" s="53">
        <v>0</v>
      </c>
      <c r="R53" s="53">
        <v>0</v>
      </c>
      <c r="S53" s="140">
        <v>0</v>
      </c>
      <c r="T53" s="43"/>
      <c r="U53" s="39" t="s">
        <v>51</v>
      </c>
      <c r="V53" s="54">
        <f>SUM(C53:F53)</f>
        <v>6</v>
      </c>
      <c r="W53" s="54">
        <f>SUM(G53:J53)</f>
        <v>8</v>
      </c>
      <c r="X53" s="54">
        <f>SUM(K53:N53)</f>
        <v>0</v>
      </c>
      <c r="Y53" s="54">
        <f>SUM(O53:R53)</f>
        <v>0</v>
      </c>
    </row>
    <row r="54" spans="2:25" x14ac:dyDescent="0.25">
      <c r="B54" s="39" t="s">
        <v>52</v>
      </c>
      <c r="C54" s="53">
        <v>16</v>
      </c>
      <c r="D54" s="53">
        <v>10</v>
      </c>
      <c r="E54" s="53">
        <v>12</v>
      </c>
      <c r="F54" s="54">
        <v>8</v>
      </c>
      <c r="G54" s="53">
        <v>6</v>
      </c>
      <c r="H54" s="53">
        <v>2</v>
      </c>
      <c r="I54" s="53">
        <v>7</v>
      </c>
      <c r="J54" s="54">
        <v>6</v>
      </c>
      <c r="K54" s="53">
        <v>7</v>
      </c>
      <c r="L54" s="53">
        <v>7</v>
      </c>
      <c r="M54" s="71">
        <v>19</v>
      </c>
      <c r="N54" s="54">
        <v>12</v>
      </c>
      <c r="O54" s="53">
        <v>3</v>
      </c>
      <c r="P54" s="53">
        <v>14</v>
      </c>
      <c r="Q54" s="53">
        <v>8</v>
      </c>
      <c r="R54" s="53">
        <v>10</v>
      </c>
      <c r="S54" s="140">
        <v>7</v>
      </c>
      <c r="T54" s="43"/>
      <c r="U54" s="39" t="s">
        <v>52</v>
      </c>
      <c r="V54" s="54">
        <f>SUM(C54:F54)</f>
        <v>46</v>
      </c>
      <c r="W54" s="54">
        <f>SUM(G54:J54)</f>
        <v>21</v>
      </c>
      <c r="X54" s="54">
        <f>SUM(K54:N54)</f>
        <v>45</v>
      </c>
      <c r="Y54" s="54">
        <f t="shared" ref="Y54:Y57" si="3">SUM(O54:R54)</f>
        <v>35</v>
      </c>
    </row>
    <row r="55" spans="2:25" x14ac:dyDescent="0.25">
      <c r="B55" s="39" t="s">
        <v>53</v>
      </c>
      <c r="C55" s="53">
        <v>8</v>
      </c>
      <c r="D55" s="53">
        <v>2</v>
      </c>
      <c r="E55" s="53">
        <v>4</v>
      </c>
      <c r="F55" s="54">
        <v>5</v>
      </c>
      <c r="G55" s="53">
        <v>2</v>
      </c>
      <c r="H55" s="53">
        <v>4</v>
      </c>
      <c r="I55" s="53">
        <v>3</v>
      </c>
      <c r="J55" s="54">
        <v>0</v>
      </c>
      <c r="K55" s="53">
        <v>5</v>
      </c>
      <c r="L55" s="53">
        <v>4</v>
      </c>
      <c r="M55" s="71">
        <v>5</v>
      </c>
      <c r="N55" s="54">
        <v>2</v>
      </c>
      <c r="O55" s="53">
        <v>1</v>
      </c>
      <c r="P55" s="53">
        <v>5</v>
      </c>
      <c r="Q55" s="53">
        <v>3</v>
      </c>
      <c r="R55" s="53">
        <v>3</v>
      </c>
      <c r="S55" s="140">
        <v>2</v>
      </c>
      <c r="T55" s="43"/>
      <c r="U55" s="39" t="s">
        <v>53</v>
      </c>
      <c r="V55" s="54">
        <f>SUM(C55:F55)</f>
        <v>19</v>
      </c>
      <c r="W55" s="54">
        <f>SUM(G55:J55)</f>
        <v>9</v>
      </c>
      <c r="X55" s="54">
        <f>SUM(K55:N55)</f>
        <v>16</v>
      </c>
      <c r="Y55" s="54">
        <f t="shared" si="3"/>
        <v>12</v>
      </c>
    </row>
    <row r="56" spans="2:25" x14ac:dyDescent="0.25">
      <c r="B56" s="39" t="s">
        <v>54</v>
      </c>
      <c r="C56" s="53">
        <v>20</v>
      </c>
      <c r="D56" s="53">
        <v>19</v>
      </c>
      <c r="E56" s="53">
        <v>25</v>
      </c>
      <c r="F56" s="54">
        <v>22</v>
      </c>
      <c r="G56" s="53">
        <v>13</v>
      </c>
      <c r="H56" s="53">
        <v>10</v>
      </c>
      <c r="I56" s="53">
        <v>22</v>
      </c>
      <c r="J56" s="54">
        <v>15</v>
      </c>
      <c r="K56" s="53">
        <v>20</v>
      </c>
      <c r="L56" s="53">
        <v>11</v>
      </c>
      <c r="M56" s="71">
        <v>17</v>
      </c>
      <c r="N56" s="54">
        <v>10</v>
      </c>
      <c r="O56" s="53">
        <v>11</v>
      </c>
      <c r="P56" s="53">
        <v>13</v>
      </c>
      <c r="Q56" s="53">
        <v>21</v>
      </c>
      <c r="R56" s="53">
        <v>14</v>
      </c>
      <c r="S56" s="140">
        <v>19</v>
      </c>
      <c r="T56" s="43"/>
      <c r="U56" s="39" t="s">
        <v>54</v>
      </c>
      <c r="V56" s="54">
        <f>SUM(C56:F56)</f>
        <v>86</v>
      </c>
      <c r="W56" s="54">
        <f>SUM(G56:J56)</f>
        <v>60</v>
      </c>
      <c r="X56" s="54">
        <f>SUM(K56:N56)</f>
        <v>58</v>
      </c>
      <c r="Y56" s="54">
        <f t="shared" si="3"/>
        <v>59</v>
      </c>
    </row>
    <row r="57" spans="2:25" x14ac:dyDescent="0.25">
      <c r="B57" s="39" t="s">
        <v>57</v>
      </c>
      <c r="C57" s="53">
        <v>9</v>
      </c>
      <c r="D57" s="53">
        <v>6</v>
      </c>
      <c r="E57" s="53">
        <v>8</v>
      </c>
      <c r="F57" s="54">
        <v>2</v>
      </c>
      <c r="G57" s="53">
        <v>2</v>
      </c>
      <c r="H57" s="53">
        <v>3</v>
      </c>
      <c r="I57" s="53">
        <v>8</v>
      </c>
      <c r="J57" s="54">
        <v>2</v>
      </c>
      <c r="K57" s="53">
        <v>9</v>
      </c>
      <c r="L57" s="53">
        <v>4</v>
      </c>
      <c r="M57" s="71">
        <v>7</v>
      </c>
      <c r="N57" s="54">
        <v>2</v>
      </c>
      <c r="O57" s="53">
        <v>1</v>
      </c>
      <c r="P57" s="53">
        <v>3</v>
      </c>
      <c r="Q57" s="53">
        <v>10</v>
      </c>
      <c r="R57" s="53">
        <v>5</v>
      </c>
      <c r="S57" s="140">
        <v>0</v>
      </c>
      <c r="T57" s="43"/>
      <c r="U57" s="39" t="s">
        <v>57</v>
      </c>
      <c r="V57" s="54">
        <f>SUM(C57:F57)</f>
        <v>25</v>
      </c>
      <c r="W57" s="54">
        <f>SUM(G57:J57)</f>
        <v>15</v>
      </c>
      <c r="X57" s="54">
        <f>SUM(K57:N57)</f>
        <v>22</v>
      </c>
      <c r="Y57" s="54">
        <f t="shared" si="3"/>
        <v>19</v>
      </c>
    </row>
    <row r="58" spans="2:25" x14ac:dyDescent="0.25">
      <c r="B58" s="3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43"/>
      <c r="U58" s="39"/>
      <c r="V58" s="53"/>
      <c r="W58" s="53"/>
      <c r="X58" s="53"/>
      <c r="Y58" s="53"/>
    </row>
    <row r="59" spans="2:25" x14ac:dyDescent="0.25">
      <c r="B59" s="40" t="s">
        <v>58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43"/>
      <c r="U59" s="40"/>
      <c r="V59" s="53"/>
      <c r="W59" s="53"/>
      <c r="X59" s="53"/>
      <c r="Y59" s="53"/>
    </row>
    <row r="60" spans="2:25" x14ac:dyDescent="0.25">
      <c r="B60" s="38" t="s">
        <v>59</v>
      </c>
      <c r="C60" s="49">
        <v>1280</v>
      </c>
      <c r="D60" s="49">
        <v>1302</v>
      </c>
      <c r="E60" s="49">
        <v>1348</v>
      </c>
      <c r="F60" s="50">
        <v>1361</v>
      </c>
      <c r="G60" s="49">
        <v>1379</v>
      </c>
      <c r="H60" s="49">
        <v>1396</v>
      </c>
      <c r="I60" s="49">
        <v>1428</v>
      </c>
      <c r="J60" s="50">
        <v>1442</v>
      </c>
      <c r="K60" s="49">
        <v>1482</v>
      </c>
      <c r="L60" s="49">
        <v>1508</v>
      </c>
      <c r="M60" s="49">
        <v>1552</v>
      </c>
      <c r="N60" s="50">
        <f>SUM(N62:N66)</f>
        <v>1577</v>
      </c>
      <c r="O60" s="49">
        <f>SUM(O62:O66)</f>
        <v>1593</v>
      </c>
      <c r="P60" s="49">
        <v>1627</v>
      </c>
      <c r="Q60" s="49">
        <v>1662</v>
      </c>
      <c r="R60" s="49">
        <v>1694</v>
      </c>
      <c r="S60" s="152">
        <v>1671</v>
      </c>
      <c r="T60" s="43"/>
      <c r="U60" s="38" t="s">
        <v>59</v>
      </c>
      <c r="V60" s="50">
        <f>E60</f>
        <v>1348</v>
      </c>
      <c r="W60" s="50">
        <f>J60</f>
        <v>1442</v>
      </c>
      <c r="X60" s="50">
        <f>N60</f>
        <v>1577</v>
      </c>
      <c r="Y60" s="50">
        <f>R60</f>
        <v>1694</v>
      </c>
    </row>
    <row r="61" spans="2:25" x14ac:dyDescent="0.25">
      <c r="B61" s="40" t="s">
        <v>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141"/>
      <c r="P61" s="53"/>
      <c r="Q61" s="53"/>
      <c r="R61" s="53"/>
      <c r="S61" s="153"/>
      <c r="T61" s="43"/>
      <c r="U61" s="40" t="s">
        <v>50</v>
      </c>
      <c r="V61" s="54"/>
      <c r="W61" s="54"/>
      <c r="X61" s="54"/>
      <c r="Y61" s="54"/>
    </row>
    <row r="62" spans="2:25" x14ac:dyDescent="0.25">
      <c r="B62" s="39" t="s">
        <v>51</v>
      </c>
      <c r="C62" s="53">
        <v>529</v>
      </c>
      <c r="D62" s="53">
        <v>516</v>
      </c>
      <c r="E62" s="53">
        <v>517</v>
      </c>
      <c r="F62" s="54">
        <v>502</v>
      </c>
      <c r="G62" s="53">
        <v>502</v>
      </c>
      <c r="H62" s="53">
        <v>503</v>
      </c>
      <c r="I62" s="53">
        <v>498</v>
      </c>
      <c r="J62" s="54">
        <v>500</v>
      </c>
      <c r="K62" s="53">
        <v>500</v>
      </c>
      <c r="L62" s="53">
        <v>500</v>
      </c>
      <c r="M62" s="53">
        <v>500</v>
      </c>
      <c r="N62" s="54">
        <v>499</v>
      </c>
      <c r="O62" s="53">
        <v>499</v>
      </c>
      <c r="P62" s="53">
        <v>499</v>
      </c>
      <c r="Q62" s="53">
        <v>499</v>
      </c>
      <c r="R62" s="53">
        <v>499</v>
      </c>
      <c r="S62" s="153">
        <v>452</v>
      </c>
      <c r="T62" s="43"/>
      <c r="U62" s="39" t="s">
        <v>51</v>
      </c>
      <c r="V62" s="54">
        <f>E62</f>
        <v>517</v>
      </c>
      <c r="W62" s="54">
        <f>J62</f>
        <v>500</v>
      </c>
      <c r="X62" s="54">
        <f>N62</f>
        <v>499</v>
      </c>
      <c r="Y62" s="54">
        <f>R62</f>
        <v>499</v>
      </c>
    </row>
    <row r="63" spans="2:25" x14ac:dyDescent="0.25">
      <c r="B63" s="39" t="s">
        <v>52</v>
      </c>
      <c r="C63" s="53">
        <v>248</v>
      </c>
      <c r="D63" s="53">
        <v>257</v>
      </c>
      <c r="E63" s="53">
        <v>265</v>
      </c>
      <c r="F63" s="54">
        <v>270</v>
      </c>
      <c r="G63" s="53">
        <v>274</v>
      </c>
      <c r="H63" s="53">
        <v>275</v>
      </c>
      <c r="I63" s="53">
        <v>282</v>
      </c>
      <c r="J63" s="54">
        <v>290</v>
      </c>
      <c r="K63" s="53">
        <v>297</v>
      </c>
      <c r="L63" s="53">
        <v>304</v>
      </c>
      <c r="M63" s="53">
        <v>322</v>
      </c>
      <c r="N63" s="54">
        <v>334</v>
      </c>
      <c r="O63" s="53">
        <v>337</v>
      </c>
      <c r="P63" s="53">
        <v>350</v>
      </c>
      <c r="Q63" s="53">
        <v>353</v>
      </c>
      <c r="R63" s="53">
        <v>363</v>
      </c>
      <c r="S63" s="153">
        <v>367</v>
      </c>
      <c r="T63" s="43"/>
      <c r="U63" s="39" t="s">
        <v>52</v>
      </c>
      <c r="V63" s="54">
        <f>E63</f>
        <v>265</v>
      </c>
      <c r="W63" s="54">
        <f>J63</f>
        <v>290</v>
      </c>
      <c r="X63" s="54">
        <f>N63</f>
        <v>334</v>
      </c>
      <c r="Y63" s="54">
        <f t="shared" ref="Y63:Y66" si="4">R63</f>
        <v>363</v>
      </c>
    </row>
    <row r="64" spans="2:25" x14ac:dyDescent="0.25">
      <c r="B64" s="39" t="s">
        <v>53</v>
      </c>
      <c r="C64" s="53">
        <v>59</v>
      </c>
      <c r="D64" s="53">
        <v>61</v>
      </c>
      <c r="E64" s="53">
        <v>65</v>
      </c>
      <c r="F64" s="54">
        <v>69</v>
      </c>
      <c r="G64" s="53">
        <v>71</v>
      </c>
      <c r="H64" s="53">
        <v>75</v>
      </c>
      <c r="I64" s="53">
        <v>78</v>
      </c>
      <c r="J64" s="54">
        <v>78</v>
      </c>
      <c r="K64" s="53">
        <v>83</v>
      </c>
      <c r="L64" s="53">
        <v>87</v>
      </c>
      <c r="M64" s="53">
        <v>92</v>
      </c>
      <c r="N64" s="54">
        <v>94</v>
      </c>
      <c r="O64" s="53">
        <v>95</v>
      </c>
      <c r="P64" s="53">
        <v>100</v>
      </c>
      <c r="Q64" s="53">
        <v>103</v>
      </c>
      <c r="R64" s="53">
        <v>106</v>
      </c>
      <c r="S64" s="153">
        <v>109</v>
      </c>
      <c r="T64" s="43"/>
      <c r="U64" s="39" t="s">
        <v>53</v>
      </c>
      <c r="V64" s="54">
        <f>E64</f>
        <v>65</v>
      </c>
      <c r="W64" s="54">
        <f>J64</f>
        <v>78</v>
      </c>
      <c r="X64" s="54">
        <f>N64</f>
        <v>94</v>
      </c>
      <c r="Y64" s="54">
        <f t="shared" si="4"/>
        <v>106</v>
      </c>
    </row>
    <row r="65" spans="2:25" x14ac:dyDescent="0.25">
      <c r="B65" s="39" t="s">
        <v>54</v>
      </c>
      <c r="C65" s="53">
        <v>320</v>
      </c>
      <c r="D65" s="53">
        <v>338</v>
      </c>
      <c r="E65" s="53">
        <v>363</v>
      </c>
      <c r="F65" s="54">
        <v>381</v>
      </c>
      <c r="G65" s="53">
        <v>391</v>
      </c>
      <c r="H65" s="53">
        <v>400</v>
      </c>
      <c r="I65" s="53">
        <v>419</v>
      </c>
      <c r="J65" s="54">
        <v>425</v>
      </c>
      <c r="K65" s="53">
        <v>445</v>
      </c>
      <c r="L65" s="53">
        <v>456</v>
      </c>
      <c r="M65" s="53">
        <v>472</v>
      </c>
      <c r="N65" s="54">
        <v>482</v>
      </c>
      <c r="O65" s="53">
        <v>493</v>
      </c>
      <c r="P65" s="53">
        <v>506</v>
      </c>
      <c r="Q65" s="53">
        <v>525</v>
      </c>
      <c r="R65" s="53">
        <v>539</v>
      </c>
      <c r="S65" s="153">
        <v>556</v>
      </c>
      <c r="T65" s="43"/>
      <c r="U65" s="39" t="s">
        <v>54</v>
      </c>
      <c r="V65" s="54">
        <f>E65</f>
        <v>363</v>
      </c>
      <c r="W65" s="54">
        <f>J65</f>
        <v>425</v>
      </c>
      <c r="X65" s="54">
        <f>N65</f>
        <v>482</v>
      </c>
      <c r="Y65" s="54">
        <f t="shared" si="4"/>
        <v>539</v>
      </c>
    </row>
    <row r="66" spans="2:25" x14ac:dyDescent="0.25">
      <c r="B66" s="39" t="s">
        <v>57</v>
      </c>
      <c r="C66" s="53">
        <v>124</v>
      </c>
      <c r="D66" s="53">
        <v>130</v>
      </c>
      <c r="E66" s="53">
        <v>138</v>
      </c>
      <c r="F66" s="54">
        <v>139</v>
      </c>
      <c r="G66" s="53">
        <v>141</v>
      </c>
      <c r="H66" s="53">
        <v>143</v>
      </c>
      <c r="I66" s="53">
        <v>151</v>
      </c>
      <c r="J66" s="54">
        <v>149</v>
      </c>
      <c r="K66" s="53">
        <v>157</v>
      </c>
      <c r="L66" s="53">
        <v>161</v>
      </c>
      <c r="M66" s="53">
        <v>166</v>
      </c>
      <c r="N66" s="54">
        <v>168</v>
      </c>
      <c r="O66" s="53">
        <v>169</v>
      </c>
      <c r="P66" s="53">
        <v>172</v>
      </c>
      <c r="Q66" s="53">
        <v>182</v>
      </c>
      <c r="R66" s="53">
        <v>187</v>
      </c>
      <c r="S66" s="153">
        <v>187</v>
      </c>
      <c r="T66" s="43"/>
      <c r="U66" s="39" t="s">
        <v>57</v>
      </c>
      <c r="V66" s="54">
        <f>E66</f>
        <v>138</v>
      </c>
      <c r="W66" s="54">
        <f>J66</f>
        <v>149</v>
      </c>
      <c r="X66" s="54">
        <f>N66</f>
        <v>168</v>
      </c>
      <c r="Y66" s="54">
        <f t="shared" si="4"/>
        <v>187</v>
      </c>
    </row>
    <row r="67" spans="2:25" x14ac:dyDescent="0.25">
      <c r="B67" s="32" t="s">
        <v>62</v>
      </c>
      <c r="O67"/>
      <c r="P67"/>
      <c r="Q67"/>
      <c r="R67"/>
      <c r="T67" s="43"/>
      <c r="U67" s="32"/>
    </row>
    <row r="68" spans="2:25" x14ac:dyDescent="0.25">
      <c r="B68" s="32" t="s">
        <v>61</v>
      </c>
      <c r="O68"/>
      <c r="P68"/>
      <c r="Q68"/>
      <c r="R68"/>
      <c r="T68" s="43"/>
      <c r="U68" s="32"/>
    </row>
    <row r="69" spans="2:25" x14ac:dyDescent="0.25">
      <c r="O69" s="43"/>
      <c r="P69" s="43"/>
      <c r="Q69" s="43"/>
      <c r="R69" s="43"/>
      <c r="T69" s="43"/>
      <c r="U69"/>
    </row>
    <row r="70" spans="2:25" x14ac:dyDescent="0.25">
      <c r="O70" s="43"/>
      <c r="P70" s="43"/>
      <c r="Q70" s="43"/>
      <c r="R70" s="43"/>
      <c r="T70" s="43"/>
      <c r="U70"/>
    </row>
    <row r="71" spans="2:25" x14ac:dyDescent="0.25">
      <c r="O71" s="43"/>
      <c r="P71" s="43"/>
      <c r="Q71" s="43"/>
      <c r="R71" s="43"/>
      <c r="T71" s="43"/>
      <c r="U71"/>
    </row>
    <row r="72" spans="2:25" x14ac:dyDescent="0.25">
      <c r="U72"/>
    </row>
    <row r="73" spans="2:25" x14ac:dyDescent="0.25">
      <c r="U73"/>
    </row>
    <row r="74" spans="2:25" x14ac:dyDescent="0.25">
      <c r="U74"/>
    </row>
    <row r="75" spans="2:25" x14ac:dyDescent="0.25">
      <c r="U75"/>
    </row>
    <row r="76" spans="2:25" x14ac:dyDescent="0.25">
      <c r="U76"/>
    </row>
    <row r="77" spans="2:25" x14ac:dyDescent="0.25">
      <c r="U77"/>
    </row>
  </sheetData>
  <mergeCells count="1">
    <mergeCell ref="A9:A32"/>
  </mergeCells>
  <pageMargins left="0.70866141732283472" right="0.70866141732283472" top="0.74803149606299213" bottom="0.74803149606299213" header="0.31496062992125984" footer="0.31496062992125984"/>
  <pageSetup paperSize="8" scale="62" pageOrder="overThenDown" orientation="portrait" r:id="rId1"/>
  <headerFooter>
    <oddHeader>&amp;L&amp;"-,Bold"Arm Limited is a subsidiary of 
SoftBank Group Corp.&amp;"-,Regular"
&amp;C&amp;"-,Bold"FY2019 Q1
Arpil 01 toJune 30, 2019)&amp;R&amp;"-,Bold"Historical Financial Data 
and Non-Financial KPIs</oddHeader>
    <oddFooter>&amp;LFor more information go to 
www.arm.com/ir&amp;C&amp;P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  <UserInfo>
        <DisplayName>Richard Donaldson</DisplayName>
        <AccountId>20</AccountId>
        <AccountType/>
      </UserInfo>
      <UserInfo>
        <DisplayName>Calum Rooney</DisplayName>
        <AccountId>84</AccountId>
        <AccountType/>
      </UserInfo>
      <UserInfo>
        <DisplayName>Clive Daykin</DisplayName>
        <AccountId>85</AccountId>
        <AccountType/>
      </UserInfo>
      <UserInfo>
        <DisplayName>Duncan Ritchie</DisplayName>
        <AccountId>93</AccountId>
        <AccountType/>
      </UserInfo>
      <UserInfo>
        <DisplayName>Neil Laird</DisplayName>
        <AccountId>94</AccountId>
        <AccountType/>
      </UserInfo>
      <UserInfo>
        <DisplayName>Inder Singh</DisplayName>
        <AccountId>97</AccountId>
        <AccountType/>
      </UserInfo>
      <UserInfo>
        <DisplayName>Anna Rajah</DisplayName>
        <AccountId>92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9" ma:contentTypeDescription="Create a new document." ma:contentTypeScope="" ma:versionID="937d96be98520313418060db8cb6d16c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983f556f181b7b491f0eb3c23b6b954b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45654-C9C4-4572-9744-A2D6DC28EFE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13efd2c-e065-4f72-ad76-99620292b057"/>
    <ds:schemaRef ds:uri="http://purl.org/dc/terms/"/>
    <ds:schemaRef ds:uri="http://schemas.openxmlformats.org/package/2006/metadata/core-properties"/>
    <ds:schemaRef ds:uri="http://purl.org/dc/dcmitype/"/>
    <ds:schemaRef ds:uri="eef75f59-0989-4fb2-9535-a98fbaee023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682BF5-F7BA-4A77-AE75-6D5477BB3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Ian Thornton</cp:lastModifiedBy>
  <cp:revision/>
  <cp:lastPrinted>2019-07-16T11:44:05Z</cp:lastPrinted>
  <dcterms:created xsi:type="dcterms:W3CDTF">2016-10-18T11:40:56Z</dcterms:created>
  <dcterms:modified xsi:type="dcterms:W3CDTF">2019-07-29T10:58:09Z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  <property fmtid="{D5CDD505-2E9C-101B-9397-08002B2CF9AE}" pid="3" name="AuthorIds_UIVersion_5120">
    <vt:lpwstr>84,92</vt:lpwstr>
  </property>
</Properties>
</file>