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L:\IR室\共有\01_プレゼンテーションフォルダ\決算\FY19Q3決算説明会\05 Arm IR\"/>
    </mc:Choice>
  </mc:AlternateContent>
  <bookViews>
    <workbookView xWindow="0" yWindow="0" windowWidth="19200" windowHeight="11370"/>
  </bookViews>
  <sheets>
    <sheet name="ARM KPIs" sheetId="1" r:id="rId1"/>
  </sheets>
  <externalReferences>
    <externalReference r:id="rId2"/>
  </externalReferences>
  <definedNames>
    <definedName name="CY">[1]Selections!$H$6</definedName>
    <definedName name="EPMWorkbookOptions_1" hidden="1">"0UYAAB+LCAAAAAAABADtnGtvokoYgL9vsv/B+F0BBes21A1FtJ4gEC7bbZqGoIwtWQTOgLX992cALyDYdbceI0jSDzrvZYaH9zIFgf7+NrdrrwD6luvc1IkmXq8BZ+qalvN8U18EswbRqX/vff1C37vw18R1f4legFT9GrJz/Os337qpvwSBd41hy+WyuWw3XfiMtXCcwH6OeWX6AuZGw3L8wHCmoL6xMn9vVUez1mo06zoOmIZzqi67gBA4"</definedName>
    <definedName name="EPMWorkbookOptions_2" hidden="1">"wQ8LLCNhStw3AmM1isYFYw7i2TYzBWDuLaAVTaX5AEoQzADyNwVNtKB6Tx9IY/1WYoV7AtcfV0bThUdQvuHhXdNshl9wE83TtN2pYV93cRzHkBCbeFPsSX9kNUlnRUERefRFBp4LA8QRfZ4Ztg+eaCxc1XaNjOfZ1tRI8Dx4rWsfaS+J4RWC3mYVO5PH8LY8a9he0Z1lmsDpW3Pg+NFS96tul+mndJCW8uIuNz5Y13ZhL4ALQGM5go9Mo6PI"</definedName>
    <definedName name="EPMWorkbookOptions_3" hidden="1">"scwc3coQBUgA3oKB8epCK0Dris5FbJyRHWA/sKAfJBaQL99xtFnlfkCHaiX1NMf6dwGiI2dYVtQElcbyhB/5iImjNKdwot0lEg7yzkVkK0ITwB5OY/GHXO++ZxvvEnQ9AIP3HkF1qBmYzBpUxyQbZGv2rdGlAGjgBmiR5uSKvJq0w5nTVjmOecMPFGCjjAfmGMwnqHDlqKWDMlcBqcT2CUyPK4hPzUeJkTlBvSPCjzwzUDUFZW/GYI/jOwtA"</definedName>
    <definedName name="EPMWorkbookOptions_4" hidden="1">"A05f3reqNVQorx3LvqmHkVPfSaGPz+1htjT2u0M+IhOF4TmlL44rKAkoqqjqosT9rKAkoIyFoX5bJU8SCYWjfQNVdCQ0dkgtTrST/631sYzKDUX54e97H46T6JQc3vqI8rW+NUQUn+iPYVWN4Yseokdjcav1i87ijNL1jhEEjv/rbG23KYokycOztVXCbI0ZpvsKw/P6SnCxDTcXjCCuuRQdyxllsaion268nSsC73avDk/ldglTOQEyJ59j"</definedName>
    <definedName name="EPMWorkbookOptions_5" hidden="1">"6eXm8146YVLHwqKzOZ+k7jMqo8jsZzbSnU67/Qc7abJ8Cb2CmI7W8MrwaCBfbB7nQhkJusJIw8J35aNCUfWRII3/qZikmDCaKlZI0rkzZoSiIzmf1oe4jtRPXEL649snVPk6X8ww2/gu9jZBHhASx4mKx5YHUQIe51PGBrx4f8Ii1ilfEQsJpiN0oLP8xW4+9uDQWYZnKyZbJoIocEXncT5lbCiLmqScsJBdla+QxQx37sbrkswpF3sVIg/J"</definedName>
    <definedName name="EPMWorkbookOptions_6" hidden="1">"sBSpe1wiVZBkkWi3FZAkEIYv/HW78+l3I0FlxRO2u2752l2EMPODPIbXkYCT2YvdwOdwGV10y8sBEt5pLUmYnE9Nk2Sxr7HqUJZOWNi+la+wbTlmgzaUIcHF7tX2sRHENZqikzmffJYlldVkhJg95W0SooSPmSRIxj8xHd4WPk6PxuJyLytmUHCaXHQW51O+1NGYO2XdKuEzAiHCneveDy2cIJs43il6oB6ZSbuJE62KyU6cRP+QV1R2IqWi"</definedName>
    <definedName name="EPMWorkbookOptions_7" hidden="1">"kltTip8/59P8xhyjaDJ3yjtqRAkfu1ljjLdnD2rhnwo7DgiJk0dif1T4jfsR8/UApdRq8pVoLO/lHqnRtTryln0TSnIw+/YUWgYzCPwX0RE94Kzfi5EejPRYGxgwdCo6ivEK1pq7w5Hu+jUxKEmDCONaOytI6y/N1VmjR/4PA1rGxAZjAJ+3HjLjX79s3a5eS9P7D6m9j33RRgAA"</definedName>
    <definedName name="Month">[1]Lists!$E$3:$E$14</definedName>
    <definedName name="Period">[1]Selections!$D$6</definedName>
    <definedName name="_xlnm.Print_Area" localSheetId="0">'ARM KPIs'!$B$1:$AB$81</definedName>
    <definedName name="PY">[1]Selections!$I$6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81" i="1" l="1"/>
  <c r="U78" i="1"/>
  <c r="Y81" i="1" l="1"/>
  <c r="W81" i="1"/>
  <c r="P81" i="1"/>
  <c r="Q81" i="1" s="1"/>
  <c r="R81" i="1" s="1"/>
  <c r="AA79" i="1"/>
  <c r="Z79" i="1"/>
  <c r="Y79" i="1"/>
  <c r="X79" i="1"/>
  <c r="W79" i="1"/>
  <c r="Z78" i="1"/>
  <c r="Y78" i="1"/>
  <c r="X78" i="1"/>
  <c r="W78" i="1"/>
  <c r="W77" i="1"/>
  <c r="AA75" i="1"/>
  <c r="Z75" i="1"/>
  <c r="Y75" i="1"/>
  <c r="X75" i="1"/>
  <c r="AA74" i="1"/>
  <c r="Z74" i="1"/>
  <c r="Y74" i="1"/>
  <c r="X74" i="1"/>
  <c r="AA73" i="1"/>
  <c r="Z73" i="1"/>
  <c r="Y73" i="1"/>
  <c r="X73" i="1"/>
  <c r="AA72" i="1"/>
  <c r="Z72" i="1"/>
  <c r="Y72" i="1"/>
  <c r="X72" i="1"/>
  <c r="AA71" i="1"/>
  <c r="Z71" i="1"/>
  <c r="Y71" i="1"/>
  <c r="X71" i="1"/>
  <c r="AA69" i="1"/>
  <c r="Y69" i="1"/>
  <c r="X69" i="1"/>
  <c r="O69" i="1"/>
  <c r="N69" i="1"/>
  <c r="Z69" i="1" s="1"/>
  <c r="AA66" i="1"/>
  <c r="Z66" i="1"/>
  <c r="Y66" i="1"/>
  <c r="X66" i="1"/>
  <c r="AA65" i="1"/>
  <c r="Z65" i="1"/>
  <c r="Y65" i="1"/>
  <c r="X65" i="1"/>
  <c r="AA64" i="1"/>
  <c r="Z64" i="1"/>
  <c r="Y64" i="1"/>
  <c r="X64" i="1"/>
  <c r="AA63" i="1"/>
  <c r="Z63" i="1"/>
  <c r="Y63" i="1"/>
  <c r="X63" i="1"/>
  <c r="AA62" i="1"/>
  <c r="Z62" i="1"/>
  <c r="Y62" i="1"/>
  <c r="X62" i="1"/>
  <c r="AA60" i="1"/>
  <c r="Z60" i="1"/>
  <c r="Y60" i="1"/>
  <c r="X60" i="1"/>
  <c r="S49" i="1"/>
  <c r="T49" i="1" s="1"/>
  <c r="U49" i="1" s="1"/>
  <c r="AA48" i="1"/>
  <c r="Z48" i="1"/>
  <c r="AA43" i="1"/>
  <c r="Z43" i="1"/>
  <c r="Y43" i="1"/>
  <c r="I43" i="1"/>
  <c r="H43" i="1"/>
  <c r="G43" i="1"/>
  <c r="F43" i="1"/>
  <c r="X43" i="1" s="1"/>
  <c r="E43" i="1"/>
  <c r="D43" i="1"/>
  <c r="C43" i="1"/>
  <c r="AA42" i="1"/>
  <c r="Z42" i="1"/>
  <c r="Y42" i="1"/>
  <c r="X42" i="1"/>
  <c r="AA41" i="1"/>
  <c r="Z41" i="1"/>
  <c r="Y41" i="1"/>
  <c r="X41" i="1"/>
  <c r="L41" i="1"/>
  <c r="R39" i="1"/>
  <c r="N39" i="1"/>
  <c r="M39" i="1"/>
  <c r="R38" i="1"/>
  <c r="N38" i="1"/>
  <c r="M38" i="1"/>
  <c r="R37" i="1"/>
  <c r="N37" i="1"/>
  <c r="M37" i="1"/>
  <c r="R36" i="1"/>
  <c r="N36" i="1"/>
  <c r="M36" i="1"/>
  <c r="AA29" i="1"/>
  <c r="AA28" i="1"/>
  <c r="AA27" i="1"/>
  <c r="R21" i="1"/>
  <c r="R22" i="1" s="1"/>
  <c r="R30" i="1" s="1"/>
  <c r="AA20" i="1"/>
  <c r="AA19" i="1"/>
  <c r="AA18" i="1"/>
  <c r="AA13" i="1"/>
  <c r="AA12" i="1"/>
  <c r="AA11" i="1"/>
  <c r="AA10" i="1"/>
  <c r="AA21" i="1" l="1"/>
  <c r="AA22" i="1"/>
  <c r="AA30" i="1" s="1"/>
</calcChain>
</file>

<file path=xl/sharedStrings.xml><?xml version="1.0" encoding="utf-8"?>
<sst xmlns="http://schemas.openxmlformats.org/spreadsheetml/2006/main" count="193" uniqueCount="71">
  <si>
    <t>Calendar years</t>
  </si>
  <si>
    <t>Calendar quarters</t>
  </si>
  <si>
    <t>Q2</t>
  </si>
  <si>
    <t>Q3</t>
  </si>
  <si>
    <t>Q4</t>
  </si>
  <si>
    <t>Q1</t>
  </si>
  <si>
    <t>SoftBank financial years</t>
  </si>
  <si>
    <t>SoftBank financial calendar</t>
  </si>
  <si>
    <t>SoftBank financial quarters</t>
  </si>
  <si>
    <t>FY</t>
  </si>
  <si>
    <t>USD</t>
  </si>
  <si>
    <t>Revenue ($m)</t>
  </si>
  <si>
    <t>Technology Licensing</t>
  </si>
  <si>
    <t>Technology Royalty*</t>
  </si>
  <si>
    <t>Technology Royalty</t>
  </si>
  <si>
    <t>Software and Services</t>
  </si>
  <si>
    <t>Total Revenue ($m)</t>
  </si>
  <si>
    <t xml:space="preserve">* Technology Royalty prior to the acquisition has been restated to be consistent with the new accounting policy </t>
  </si>
  <si>
    <t xml:space="preserve">  (see SoftBank Group Corp.'s latest financial report for details).</t>
  </si>
  <si>
    <t>Adjusted EBITDA ($m)</t>
  </si>
  <si>
    <t>Adjusted EBITDA</t>
  </si>
  <si>
    <t>Cost of Sales</t>
  </si>
  <si>
    <t>R&amp;D Expenditure</t>
  </si>
  <si>
    <t>SG&amp;A Expenditure</t>
  </si>
  <si>
    <t>Costs ($m) *</t>
  </si>
  <si>
    <t>Total Costs ($m)</t>
  </si>
  <si>
    <t xml:space="preserve">* Before the acquisition long-term incentive scheme was share-based and the costs are included in "Other operating expenses" </t>
  </si>
  <si>
    <t xml:space="preserve">  (see below). Post-acquisition replacement scheme is cash-based and is included in R&amp;D and SG&amp;A costs.</t>
  </si>
  <si>
    <t>IFRS EBIT ($m)*</t>
  </si>
  <si>
    <t>IFRS EBIT</t>
  </si>
  <si>
    <t>Depreciation and Amortisation</t>
  </si>
  <si>
    <t xml:space="preserve">Foreign Exchange </t>
  </si>
  <si>
    <t>Foreign Exchange</t>
  </si>
  <si>
    <t>Other operating (income)/expense</t>
  </si>
  <si>
    <t>Other operating (income)/ expense</t>
  </si>
  <si>
    <t>IFRS EBIT ($m)</t>
  </si>
  <si>
    <t xml:space="preserve">* IFRS EBIT excludes expenses and charges incurred by SBG relating to the acquisition of Arm, for example the remeasurement </t>
  </si>
  <si>
    <t>adjustments relating to business combination, and the amortisation of intangibles related to Arm's acquisition.</t>
  </si>
  <si>
    <t xml:space="preserve">Non-Financial Data </t>
  </si>
  <si>
    <t>SoftBank years</t>
  </si>
  <si>
    <t>SoftBank quarters</t>
  </si>
  <si>
    <t>Total number of employees</t>
  </si>
  <si>
    <t>Technical staff*</t>
  </si>
  <si>
    <t>Technical staff</t>
  </si>
  <si>
    <t>Non-technical</t>
  </si>
  <si>
    <t xml:space="preserve">* The definition of “Technical Employees” has been agreed with the UK Takeover Panel, full details of which were set out in section 4 of the letter </t>
  </si>
  <si>
    <t>in the scheme documentation dated 3 August 2016 and which is available on www.arm.com</t>
  </si>
  <si>
    <t>Royalty Unit Analysis</t>
  </si>
  <si>
    <t>Total reported as shipped (bn)*</t>
  </si>
  <si>
    <t>Total reported as shipped</t>
  </si>
  <si>
    <t>Cumulative Shipped (bn)</t>
  </si>
  <si>
    <t>Number of Partners reporting</t>
  </si>
  <si>
    <t>Number of Partners shipping</t>
  </si>
  <si>
    <t>* Royalty unit analyses are based on shipments reported by Arm's licensees in the current quarter, and are therefore shipments from the prior quarter.</t>
  </si>
  <si>
    <t>Breakdown by processor</t>
  </si>
  <si>
    <t>Classic (Arm7, Arm9, Arm11)</t>
  </si>
  <si>
    <t>Cortex-A</t>
  </si>
  <si>
    <t>Cortex-R</t>
  </si>
  <si>
    <t>Cortex-M</t>
  </si>
  <si>
    <t>Licensing Analysis</t>
  </si>
  <si>
    <t>Licenses signed</t>
  </si>
  <si>
    <t>Mali</t>
  </si>
  <si>
    <t>Cumulative breakdown by processor (extant licenes still expected to generate a royalty)</t>
  </si>
  <si>
    <t>Total number of Licenses Signed</t>
  </si>
  <si>
    <t>Companies signing licenses</t>
  </si>
  <si>
    <t>Existing customers</t>
  </si>
  <si>
    <t>New licensees</t>
  </si>
  <si>
    <t>Total Number of Licensees</t>
  </si>
  <si>
    <t>In Q1 2019, following a review of older licenses, a  number of licenses that are no longer expected to deliver a royalty have been removed.</t>
  </si>
  <si>
    <t>This has resulted in lowering both the "Total Number of Licenses Signed" and the the "Total Number of Licensees".</t>
  </si>
  <si>
    <t xml:space="preserve">The data in this spreadsheet is unaudited and provided for information only. 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</si>
</sst>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_-* #,##0.00_-;\-* #,##0.00_-;_-* &quot;-&quot;??_-;_-@_-"/>
    <numFmt numFmtId="177" formatCode="_-* #,##0_-;\-* #,##0_-;_-* &quot;-&quot;??_-;_-@_-"/>
    <numFmt numFmtId="178" formatCode="_-* #,##0.0_-;\-* #,##0.0_-;_-* &quot;-&quot;??_-;_-@_-"/>
    <numFmt numFmtId="179" formatCode="#,##0;\(#,##0\)"/>
    <numFmt numFmtId="180" formatCode="_(* #,##0_);_(* \(#,##0\);_(* &quot;-&quot;??_);_(@_)"/>
    <numFmt numFmtId="181" formatCode="#,##0.0;\(#,##0.0\)"/>
    <numFmt numFmtId="182" formatCode="0.0%"/>
    <numFmt numFmtId="183" formatCode="0.0"/>
  </numFmts>
  <fonts count="1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11"/>
      <color theme="0"/>
      <name val="游ゴシック"/>
      <family val="2"/>
      <scheme val="minor"/>
    </font>
    <font>
      <b/>
      <sz val="11"/>
      <color theme="1"/>
      <name val="游ゴシック"/>
      <family val="2"/>
      <scheme val="minor"/>
    </font>
    <font>
      <sz val="11"/>
      <color theme="0"/>
      <name val="游ゴシック"/>
      <family val="2"/>
      <scheme val="minor"/>
    </font>
    <font>
      <b/>
      <sz val="11"/>
      <name val="游ゴシック"/>
      <family val="2"/>
      <scheme val="minor"/>
    </font>
    <font>
      <sz val="11"/>
      <name val="游ゴシック"/>
      <family val="2"/>
      <scheme val="minor"/>
    </font>
    <font>
      <b/>
      <sz val="11"/>
      <color theme="1" tint="0.14999847407452621"/>
      <name val="游ゴシック"/>
      <family val="2"/>
      <scheme val="minor"/>
    </font>
    <font>
      <sz val="11"/>
      <color theme="1"/>
      <name val="Calibri"/>
      <family val="2"/>
    </font>
    <font>
      <b/>
      <sz val="24"/>
      <color theme="1"/>
      <name val="游ゴシック"/>
      <family val="2"/>
      <scheme val="minor"/>
    </font>
    <font>
      <sz val="11"/>
      <color theme="1" tint="0.14999847407452621"/>
      <name val="游ゴシック"/>
      <family val="2"/>
      <scheme val="minor"/>
    </font>
    <font>
      <sz val="11"/>
      <color rgb="FF262626"/>
      <name val="Calibri"/>
      <family val="2"/>
    </font>
    <font>
      <b/>
      <sz val="11"/>
      <color rgb="FF262626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6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</fills>
  <borders count="42">
    <border>
      <left/>
      <right/>
      <top/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/>
      <right style="medium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theme="0"/>
      </left>
      <right style="medium">
        <color theme="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3" fillId="0" borderId="0"/>
    <xf numFmtId="0" fontId="13" fillId="0" borderId="0"/>
  </cellStyleXfs>
  <cellXfs count="173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9" fontId="6" fillId="0" borderId="0" xfId="0" applyNumberFormat="1" applyFont="1"/>
    <xf numFmtId="0" fontId="0" fillId="0" borderId="0" xfId="0" applyAlignment="1">
      <alignment horizontal="center"/>
    </xf>
    <xf numFmtId="0" fontId="2" fillId="2" borderId="0" xfId="0" applyFont="1" applyFill="1"/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77" fontId="6" fillId="0" borderId="0" xfId="0" applyNumberFormat="1" applyFont="1" applyAlignment="1">
      <alignment horizontal="center"/>
    </xf>
    <xf numFmtId="0" fontId="2" fillId="2" borderId="4" xfId="0" applyFont="1" applyFill="1" applyBorder="1"/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8" xfId="0" applyFont="1" applyFill="1" applyBorder="1"/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4" xfId="0" applyFont="1" applyFill="1" applyBorder="1"/>
    <xf numFmtId="0" fontId="7" fillId="3" borderId="1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9" fontId="8" fillId="0" borderId="0" xfId="1" applyNumberFormat="1" applyFont="1"/>
    <xf numFmtId="176" fontId="6" fillId="0" borderId="0" xfId="0" applyNumberFormat="1" applyFont="1" applyAlignment="1">
      <alignment horizontal="center"/>
    </xf>
    <xf numFmtId="9" fontId="6" fillId="0" borderId="0" xfId="0" applyNumberFormat="1" applyFont="1" applyAlignment="1">
      <alignment horizontal="center"/>
    </xf>
    <xf numFmtId="0" fontId="3" fillId="4" borderId="19" xfId="0" applyFont="1" applyFill="1" applyBorder="1"/>
    <xf numFmtId="0" fontId="0" fillId="4" borderId="19" xfId="0" applyFill="1" applyBorder="1"/>
    <xf numFmtId="0" fontId="0" fillId="4" borderId="19" xfId="0" applyFill="1" applyBorder="1" applyAlignment="1">
      <alignment horizontal="center"/>
    </xf>
    <xf numFmtId="9" fontId="6" fillId="0" borderId="19" xfId="0" applyNumberFormat="1" applyFont="1" applyBorder="1" applyAlignment="1">
      <alignment horizontal="center"/>
    </xf>
    <xf numFmtId="0" fontId="0" fillId="4" borderId="20" xfId="0" applyFill="1" applyBorder="1"/>
    <xf numFmtId="0" fontId="10" fillId="0" borderId="0" xfId="0" applyFont="1"/>
    <xf numFmtId="177" fontId="8" fillId="0" borderId="0" xfId="3" applyNumberFormat="1" applyFont="1"/>
    <xf numFmtId="177" fontId="8" fillId="0" borderId="22" xfId="3" applyNumberFormat="1" applyFont="1" applyBorder="1"/>
    <xf numFmtId="0" fontId="11" fillId="0" borderId="0" xfId="3" applyNumberFormat="1" applyFont="1"/>
    <xf numFmtId="177" fontId="8" fillId="0" borderId="0" xfId="3" applyNumberFormat="1" applyFont="1" applyAlignment="1">
      <alignment horizontal="right"/>
    </xf>
    <xf numFmtId="177" fontId="8" fillId="0" borderId="23" xfId="3" applyNumberFormat="1" applyFont="1" applyBorder="1" applyAlignment="1">
      <alignment horizontal="right"/>
    </xf>
    <xf numFmtId="9" fontId="0" fillId="0" borderId="0" xfId="0" applyNumberFormat="1"/>
    <xf numFmtId="0" fontId="10" fillId="0" borderId="0" xfId="0" applyFont="1" applyAlignment="1">
      <alignment vertical="top"/>
    </xf>
    <xf numFmtId="177" fontId="8" fillId="0" borderId="24" xfId="3" applyNumberFormat="1" applyFont="1" applyBorder="1"/>
    <xf numFmtId="177" fontId="8" fillId="0" borderId="25" xfId="3" applyNumberFormat="1" applyFont="1" applyBorder="1"/>
    <xf numFmtId="0" fontId="11" fillId="0" borderId="0" xfId="3" applyNumberFormat="1" applyFont="1" applyAlignment="1">
      <alignment vertical="top"/>
    </xf>
    <xf numFmtId="177" fontId="8" fillId="0" borderId="24" xfId="3" applyNumberFormat="1" applyFont="1" applyBorder="1" applyAlignment="1">
      <alignment horizontal="right"/>
    </xf>
    <xf numFmtId="0" fontId="7" fillId="0" borderId="26" xfId="0" applyFont="1" applyBorder="1"/>
    <xf numFmtId="177" fontId="8" fillId="0" borderId="26" xfId="3" applyNumberFormat="1" applyFont="1" applyBorder="1"/>
    <xf numFmtId="178" fontId="12" fillId="0" borderId="26" xfId="3" applyNumberFormat="1" applyFont="1" applyBorder="1"/>
    <xf numFmtId="177" fontId="8" fillId="0" borderId="27" xfId="3" applyNumberFormat="1" applyFont="1" applyBorder="1" applyAlignment="1">
      <alignment horizontal="right"/>
    </xf>
    <xf numFmtId="178" fontId="8" fillId="0" borderId="0" xfId="3" applyNumberFormat="1" applyFont="1"/>
    <xf numFmtId="178" fontId="12" fillId="0" borderId="0" xfId="3" applyNumberFormat="1" applyFont="1"/>
    <xf numFmtId="0" fontId="3" fillId="4" borderId="0" xfId="0" applyFont="1" applyFill="1"/>
    <xf numFmtId="177" fontId="8" fillId="5" borderId="0" xfId="0" applyNumberFormat="1" applyFont="1" applyFill="1"/>
    <xf numFmtId="0" fontId="8" fillId="0" borderId="0" xfId="0" applyFont="1"/>
    <xf numFmtId="177" fontId="8" fillId="5" borderId="0" xfId="0" applyNumberFormat="1" applyFont="1" applyFill="1" applyAlignment="1">
      <alignment horizontal="right"/>
    </xf>
    <xf numFmtId="177" fontId="8" fillId="5" borderId="23" xfId="0" applyNumberFormat="1" applyFont="1" applyFill="1" applyBorder="1" applyAlignment="1">
      <alignment horizontal="right"/>
    </xf>
    <xf numFmtId="0" fontId="10" fillId="0" borderId="0" xfId="4" applyFont="1"/>
    <xf numFmtId="0" fontId="11" fillId="0" borderId="0" xfId="4" applyFont="1"/>
    <xf numFmtId="177" fontId="6" fillId="0" borderId="0" xfId="0" applyNumberFormat="1" applyFont="1"/>
    <xf numFmtId="0" fontId="10" fillId="0" borderId="24" xfId="4" applyFont="1" applyBorder="1"/>
    <xf numFmtId="0" fontId="11" fillId="0" borderId="24" xfId="4" applyFont="1" applyBorder="1"/>
    <xf numFmtId="0" fontId="7" fillId="0" borderId="28" xfId="4" applyFont="1" applyBorder="1"/>
    <xf numFmtId="177" fontId="8" fillId="0" borderId="28" xfId="0" applyNumberFormat="1" applyFont="1" applyBorder="1"/>
    <xf numFmtId="177" fontId="8" fillId="0" borderId="29" xfId="0" applyNumberFormat="1" applyFont="1" applyBorder="1"/>
    <xf numFmtId="0" fontId="12" fillId="0" borderId="28" xfId="4" applyFont="1" applyBorder="1"/>
    <xf numFmtId="177" fontId="8" fillId="0" borderId="28" xfId="0" applyNumberFormat="1" applyFont="1" applyBorder="1" applyAlignment="1">
      <alignment horizontal="right"/>
    </xf>
    <xf numFmtId="177" fontId="8" fillId="0" borderId="30" xfId="0" applyNumberFormat="1" applyFont="1" applyBorder="1" applyAlignment="1">
      <alignment horizontal="right"/>
    </xf>
    <xf numFmtId="0" fontId="7" fillId="0" borderId="0" xfId="4" applyFont="1"/>
    <xf numFmtId="177" fontId="0" fillId="0" borderId="26" xfId="1" applyNumberFormat="1" applyFont="1" applyBorder="1"/>
    <xf numFmtId="177" fontId="0" fillId="0" borderId="31" xfId="1" applyNumberFormat="1" applyFont="1" applyBorder="1"/>
    <xf numFmtId="179" fontId="8" fillId="0" borderId="0" xfId="3" applyNumberFormat="1" applyFont="1"/>
    <xf numFmtId="0" fontId="12" fillId="0" borderId="0" xfId="4" applyFont="1"/>
    <xf numFmtId="177" fontId="8" fillId="0" borderId="0" xfId="0" applyNumberFormat="1" applyFont="1" applyAlignment="1">
      <alignment horizontal="right"/>
    </xf>
    <xf numFmtId="177" fontId="8" fillId="0" borderId="23" xfId="0" applyNumberFormat="1" applyFont="1" applyBorder="1" applyAlignment="1">
      <alignment horizontal="right"/>
    </xf>
    <xf numFmtId="177" fontId="8" fillId="0" borderId="0" xfId="0" applyNumberFormat="1" applyFont="1"/>
    <xf numFmtId="9" fontId="6" fillId="0" borderId="0" xfId="2" applyFont="1"/>
    <xf numFmtId="9" fontId="8" fillId="0" borderId="23" xfId="0" applyNumberFormat="1" applyFont="1" applyBorder="1" applyAlignment="1">
      <alignment horizontal="right"/>
    </xf>
    <xf numFmtId="9" fontId="8" fillId="0" borderId="0" xfId="0" applyNumberFormat="1" applyFont="1" applyAlignment="1">
      <alignment horizontal="right"/>
    </xf>
    <xf numFmtId="177" fontId="11" fillId="0" borderId="0" xfId="4" applyNumberFormat="1" applyFont="1"/>
    <xf numFmtId="177" fontId="11" fillId="0" borderId="0" xfId="4" applyNumberFormat="1" applyFont="1" applyAlignment="1">
      <alignment horizontal="right"/>
    </xf>
    <xf numFmtId="177" fontId="11" fillId="0" borderId="23" xfId="4" applyNumberFormat="1" applyFont="1" applyBorder="1" applyAlignment="1">
      <alignment horizontal="right"/>
    </xf>
    <xf numFmtId="0" fontId="7" fillId="4" borderId="0" xfId="4" applyFont="1" applyFill="1"/>
    <xf numFmtId="177" fontId="12" fillId="5" borderId="0" xfId="4" applyNumberFormat="1" applyFont="1" applyFill="1"/>
    <xf numFmtId="177" fontId="12" fillId="5" borderId="0" xfId="4" applyNumberFormat="1" applyFont="1" applyFill="1" applyAlignment="1">
      <alignment horizontal="right"/>
    </xf>
    <xf numFmtId="177" fontId="12" fillId="5" borderId="23" xfId="4" applyNumberFormat="1" applyFont="1" applyFill="1" applyBorder="1" applyAlignment="1">
      <alignment horizontal="right"/>
    </xf>
    <xf numFmtId="179" fontId="8" fillId="0" borderId="22" xfId="3" applyNumberFormat="1" applyFont="1" applyBorder="1"/>
    <xf numFmtId="179" fontId="0" fillId="0" borderId="0" xfId="3" applyNumberFormat="1" applyFont="1"/>
    <xf numFmtId="179" fontId="8" fillId="0" borderId="23" xfId="3" applyNumberFormat="1" applyFont="1" applyBorder="1"/>
    <xf numFmtId="9" fontId="0" fillId="0" borderId="0" xfId="0" applyNumberFormat="1" applyAlignment="1">
      <alignment horizontal="right"/>
    </xf>
    <xf numFmtId="179" fontId="0" fillId="0" borderId="24" xfId="3" applyNumberFormat="1" applyFont="1" applyBorder="1"/>
    <xf numFmtId="180" fontId="0" fillId="0" borderId="26" xfId="3" applyNumberFormat="1" applyFont="1" applyBorder="1"/>
    <xf numFmtId="180" fontId="0" fillId="0" borderId="31" xfId="3" applyNumberFormat="1" applyFont="1" applyBorder="1"/>
    <xf numFmtId="0" fontId="8" fillId="0" borderId="0" xfId="0" applyFont="1" applyAlignment="1">
      <alignment vertical="center"/>
    </xf>
    <xf numFmtId="0" fontId="10" fillId="0" borderId="33" xfId="4" applyFont="1" applyBorder="1"/>
    <xf numFmtId="178" fontId="3" fillId="0" borderId="33" xfId="3" applyNumberFormat="1" applyFont="1" applyBorder="1"/>
    <xf numFmtId="181" fontId="3" fillId="0" borderId="33" xfId="3" applyNumberFormat="1" applyFont="1" applyBorder="1"/>
    <xf numFmtId="178" fontId="3" fillId="0" borderId="33" xfId="3" applyNumberFormat="1" applyFont="1" applyBorder="1" applyAlignment="1">
      <alignment horizontal="center"/>
    </xf>
    <xf numFmtId="0" fontId="3" fillId="0" borderId="33" xfId="0" applyFont="1" applyBorder="1"/>
    <xf numFmtId="0" fontId="7" fillId="0" borderId="33" xfId="4" applyFont="1" applyBorder="1"/>
    <xf numFmtId="178" fontId="3" fillId="0" borderId="33" xfId="3" applyNumberFormat="1" applyFont="1" applyBorder="1" applyAlignment="1">
      <alignment horizontal="right"/>
    </xf>
    <xf numFmtId="178" fontId="3" fillId="0" borderId="34" xfId="3" applyNumberFormat="1" applyFont="1" applyBorder="1" applyAlignment="1">
      <alignment horizontal="right"/>
    </xf>
    <xf numFmtId="178" fontId="3" fillId="0" borderId="0" xfId="3" applyNumberFormat="1" applyFont="1"/>
    <xf numFmtId="181" fontId="3" fillId="0" borderId="0" xfId="3" applyNumberFormat="1" applyFont="1"/>
    <xf numFmtId="178" fontId="3" fillId="0" borderId="0" xfId="3" applyNumberFormat="1" applyFont="1" applyAlignment="1">
      <alignment horizontal="center"/>
    </xf>
    <xf numFmtId="0" fontId="3" fillId="0" borderId="0" xfId="0" applyFont="1"/>
    <xf numFmtId="178" fontId="3" fillId="0" borderId="0" xfId="3" applyNumberFormat="1" applyFont="1" applyAlignment="1">
      <alignment horizontal="right"/>
    </xf>
    <xf numFmtId="178" fontId="3" fillId="0" borderId="0" xfId="1" applyNumberFormat="1" applyFont="1"/>
    <xf numFmtId="178" fontId="3" fillId="0" borderId="0" xfId="1" applyNumberFormat="1" applyFont="1" applyAlignment="1">
      <alignment horizontal="right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2" fillId="2" borderId="7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4" fillId="0" borderId="0" xfId="0" applyFont="1"/>
    <xf numFmtId="9" fontId="3" fillId="0" borderId="0" xfId="1" applyNumberFormat="1" applyFont="1"/>
    <xf numFmtId="177" fontId="3" fillId="0" borderId="0" xfId="1" applyNumberFormat="1" applyFont="1"/>
    <xf numFmtId="182" fontId="3" fillId="0" borderId="0" xfId="1" applyNumberFormat="1" applyFont="1"/>
    <xf numFmtId="182" fontId="6" fillId="0" borderId="0" xfId="0" applyNumberFormat="1" applyFont="1" applyAlignment="1">
      <alignment horizontal="center"/>
    </xf>
    <xf numFmtId="0" fontId="5" fillId="0" borderId="28" xfId="4" applyFont="1" applyBorder="1"/>
    <xf numFmtId="3" fontId="5" fillId="0" borderId="28" xfId="0" applyNumberFormat="1" applyFont="1" applyBorder="1" applyAlignment="1">
      <alignment horizontal="right"/>
    </xf>
    <xf numFmtId="3" fontId="5" fillId="0" borderId="36" xfId="0" applyNumberFormat="1" applyFont="1" applyBorder="1" applyAlignment="1">
      <alignment horizontal="right"/>
    </xf>
    <xf numFmtId="3" fontId="5" fillId="0" borderId="29" xfId="0" applyNumberFormat="1" applyFont="1" applyBorder="1" applyAlignment="1">
      <alignment horizontal="right"/>
    </xf>
    <xf numFmtId="3" fontId="5" fillId="0" borderId="37" xfId="0" applyNumberFormat="1" applyFont="1" applyBorder="1" applyAlignment="1">
      <alignment horizontal="right"/>
    </xf>
    <xf numFmtId="0" fontId="6" fillId="0" borderId="0" xfId="4" applyFont="1"/>
    <xf numFmtId="3" fontId="6" fillId="0" borderId="0" xfId="0" applyNumberFormat="1" applyFont="1" applyAlignment="1">
      <alignment horizontal="right"/>
    </xf>
    <xf numFmtId="3" fontId="6" fillId="0" borderId="38" xfId="0" applyNumberFormat="1" applyFont="1" applyBorder="1" applyAlignment="1">
      <alignment horizontal="right"/>
    </xf>
    <xf numFmtId="3" fontId="6" fillId="0" borderId="22" xfId="0" applyNumberFormat="1" applyFont="1" applyBorder="1" applyAlignment="1">
      <alignment horizontal="right"/>
    </xf>
    <xf numFmtId="3" fontId="6" fillId="0" borderId="39" xfId="0" applyNumberFormat="1" applyFont="1" applyBorder="1" applyAlignment="1">
      <alignment horizontal="right"/>
    </xf>
    <xf numFmtId="0" fontId="5" fillId="0" borderId="0" xfId="4" applyFont="1"/>
    <xf numFmtId="0" fontId="6" fillId="0" borderId="0" xfId="0" applyFont="1" applyAlignment="1">
      <alignment horizontal="right"/>
    </xf>
    <xf numFmtId="0" fontId="6" fillId="0" borderId="38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9" fontId="6" fillId="0" borderId="38" xfId="0" applyNumberFormat="1" applyFont="1" applyBorder="1" applyAlignment="1">
      <alignment horizontal="right"/>
    </xf>
    <xf numFmtId="0" fontId="5" fillId="4" borderId="0" xfId="4" applyFont="1" applyFill="1"/>
    <xf numFmtId="9" fontId="6" fillId="4" borderId="0" xfId="0" applyNumberFormat="1" applyFont="1" applyFill="1" applyAlignment="1">
      <alignment horizontal="right"/>
    </xf>
    <xf numFmtId="0" fontId="6" fillId="4" borderId="0" xfId="0" applyFont="1" applyFill="1" applyAlignment="1">
      <alignment horizontal="right"/>
    </xf>
    <xf numFmtId="183" fontId="5" fillId="0" borderId="28" xfId="0" applyNumberFormat="1" applyFont="1" applyBorder="1" applyAlignment="1">
      <alignment horizontal="right"/>
    </xf>
    <xf numFmtId="183" fontId="5" fillId="0" borderId="36" xfId="0" applyNumberFormat="1" applyFont="1" applyBorder="1" applyAlignment="1">
      <alignment horizontal="right"/>
    </xf>
    <xf numFmtId="183" fontId="5" fillId="0" borderId="29" xfId="0" applyNumberFormat="1" applyFont="1" applyBorder="1" applyAlignment="1">
      <alignment horizontal="right"/>
    </xf>
    <xf numFmtId="183" fontId="5" fillId="0" borderId="37" xfId="0" applyNumberFormat="1" applyFont="1" applyBorder="1" applyAlignment="1">
      <alignment horizontal="right"/>
    </xf>
    <xf numFmtId="0" fontId="6" fillId="0" borderId="26" xfId="4" applyFont="1" applyBorder="1"/>
    <xf numFmtId="183" fontId="6" fillId="0" borderId="26" xfId="0" applyNumberFormat="1" applyFont="1" applyBorder="1" applyAlignment="1">
      <alignment horizontal="right"/>
    </xf>
    <xf numFmtId="183" fontId="6" fillId="0" borderId="40" xfId="0" applyNumberFormat="1" applyFont="1" applyBorder="1" applyAlignment="1">
      <alignment horizontal="right"/>
    </xf>
    <xf numFmtId="183" fontId="6" fillId="0" borderId="31" xfId="0" applyNumberFormat="1" applyFont="1" applyBorder="1" applyAlignment="1">
      <alignment horizontal="right"/>
    </xf>
    <xf numFmtId="0" fontId="5" fillId="0" borderId="26" xfId="4" applyFont="1" applyBorder="1"/>
    <xf numFmtId="183" fontId="5" fillId="0" borderId="40" xfId="0" applyNumberFormat="1" applyFont="1" applyBorder="1" applyAlignment="1">
      <alignment horizontal="right"/>
    </xf>
    <xf numFmtId="183" fontId="5" fillId="0" borderId="41" xfId="0" applyNumberFormat="1" applyFont="1" applyBorder="1" applyAlignment="1">
      <alignment horizontal="right"/>
    </xf>
    <xf numFmtId="0" fontId="6" fillId="0" borderId="39" xfId="0" applyFont="1" applyBorder="1" applyAlignment="1">
      <alignment horizontal="right"/>
    </xf>
    <xf numFmtId="0" fontId="5" fillId="0" borderId="0" xfId="4" applyFont="1" applyAlignment="1">
      <alignment horizontal="right"/>
    </xf>
    <xf numFmtId="9" fontId="6" fillId="0" borderId="0" xfId="0" applyNumberFormat="1" applyFont="1" applyAlignment="1">
      <alignment horizontal="right"/>
    </xf>
    <xf numFmtId="9" fontId="13" fillId="0" borderId="0" xfId="2" applyFont="1"/>
    <xf numFmtId="9" fontId="14" fillId="0" borderId="0" xfId="0" applyNumberFormat="1" applyFont="1" applyAlignment="1">
      <alignment horizontal="right" vertical="center"/>
    </xf>
    <xf numFmtId="9" fontId="6" fillId="0" borderId="22" xfId="0" applyNumberFormat="1" applyFont="1" applyBorder="1" applyAlignment="1">
      <alignment horizontal="right"/>
    </xf>
    <xf numFmtId="9" fontId="6" fillId="0" borderId="39" xfId="0" applyNumberFormat="1" applyFont="1" applyBorder="1" applyAlignment="1">
      <alignment horizontal="right"/>
    </xf>
    <xf numFmtId="178" fontId="6" fillId="0" borderId="0" xfId="1" applyNumberFormat="1" applyFont="1" applyAlignment="1">
      <alignment horizontal="right"/>
    </xf>
    <xf numFmtId="1" fontId="5" fillId="0" borderId="28" xfId="0" applyNumberFormat="1" applyFont="1" applyBorder="1" applyAlignment="1">
      <alignment horizontal="right"/>
    </xf>
    <xf numFmtId="1" fontId="5" fillId="0" borderId="36" xfId="0" applyNumberFormat="1" applyFont="1" applyBorder="1" applyAlignment="1">
      <alignment horizontal="right"/>
    </xf>
    <xf numFmtId="1" fontId="5" fillId="0" borderId="29" xfId="0" applyNumberFormat="1" applyFont="1" applyBorder="1" applyAlignment="1">
      <alignment horizontal="right"/>
    </xf>
    <xf numFmtId="0" fontId="1" fillId="0" borderId="0" xfId="0" applyFont="1"/>
    <xf numFmtId="0" fontId="6" fillId="0" borderId="31" xfId="0" applyFont="1" applyBorder="1" applyAlignment="1">
      <alignment horizontal="right"/>
    </xf>
    <xf numFmtId="1" fontId="6" fillId="0" borderId="38" xfId="0" applyNumberFormat="1" applyFont="1" applyBorder="1" applyAlignment="1">
      <alignment horizontal="right"/>
    </xf>
    <xf numFmtId="180" fontId="8" fillId="0" borderId="0" xfId="3" applyNumberFormat="1" applyFont="1"/>
    <xf numFmtId="1" fontId="6" fillId="0" borderId="0" xfId="0" applyNumberFormat="1" applyFont="1" applyAlignment="1">
      <alignment horizontal="right"/>
    </xf>
    <xf numFmtId="0" fontId="9" fillId="4" borderId="18" xfId="0" applyFont="1" applyFill="1" applyBorder="1" applyAlignment="1">
      <alignment horizontal="center" vertical="center" textRotation="90"/>
    </xf>
    <xf numFmtId="0" fontId="9" fillId="4" borderId="21" xfId="0" applyFont="1" applyFill="1" applyBorder="1" applyAlignment="1">
      <alignment horizontal="center" vertical="center" textRotation="90"/>
    </xf>
    <xf numFmtId="0" fontId="9" fillId="4" borderId="32" xfId="0" applyFont="1" applyFill="1" applyBorder="1" applyAlignment="1">
      <alignment horizontal="center" vertical="center" textRotation="90"/>
    </xf>
  </cellXfs>
  <cellStyles count="6">
    <cellStyle name="Comma 3" xfId="3"/>
    <cellStyle name="Normal 3 2" xfId="4"/>
    <cellStyle name="Normal 3 2 15" xfId="5"/>
    <cellStyle name="パーセント" xfId="2" builtinId="5"/>
    <cellStyle name="桁区切り [0.00]" xfId="1" builtinId="3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mh.sharepoint.com/sites/ts-finance/Internal%20Reporting/Internal%20Reporting%20Team%20Folder/FY18/1.%20Quarterly%20Management%20Accounts/Q4%2018/Back-up/Q4%20Management%20Accounts%20-%20Arm%20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"/>
      <sheetName val="MANAGEMENT ACCOUNTS --&gt;"/>
      <sheetName val="Title Page"/>
      <sheetName val="Contents"/>
      <sheetName val="DASHBOARDS --&gt;"/>
      <sheetName val="Dashboard 1"/>
      <sheetName val="Dashboard 2"/>
      <sheetName val="Dashboard 3"/>
      <sheetName val="EXEC SUMMARIES --&gt;"/>
      <sheetName val="Exec 1 vs Bud"/>
      <sheetName val="Exec 1 vs LE1"/>
      <sheetName val="Quarter Trend v Budget"/>
      <sheetName val="Quarter Trend v LE1"/>
      <sheetName val="1.5 Costs by Type - Qtr Trend"/>
      <sheetName val="REVENUES --&gt;"/>
      <sheetName val="1.1 Revenue by Group vs Bud"/>
      <sheetName val="1.2 Revenue by Group vs LE1"/>
      <sheetName val="1.1 Row_China split vs Bud"/>
      <sheetName val="1.1 Row_China split vs LE1"/>
      <sheetName val="1.2 Top 10 Customers"/>
      <sheetName val="1.5 Royalty"/>
      <sheetName val="1.4 Licensing"/>
      <sheetName val="COSTS --&gt;"/>
      <sheetName val="1.7 Qtr Costs by Group vs Bud"/>
      <sheetName val="1.7 Qtr Costs by Group vs LE1"/>
      <sheetName val="1.1 Qtr Costs by Type vs Bud"/>
      <sheetName val="1.1 Qtr Costs by Type vs LE1"/>
      <sheetName val="1.9 Costs by Group Phased"/>
      <sheetName val="1.6 Costs by Type Phased"/>
      <sheetName val="HEADCOUNT --&gt;"/>
      <sheetName val="Headcount"/>
      <sheetName val="BALANCE SHEET --&gt;"/>
      <sheetName val="Treasury"/>
      <sheetName val="Capex"/>
      <sheetName val="Debtors"/>
      <sheetName val="APPENDIX --&gt;"/>
      <sheetName val="GBP P&amp;L"/>
      <sheetName val="MASTERDATA --&gt;"/>
      <sheetName val="Selections"/>
      <sheetName val="Lists"/>
      <sheetName val="LE1 Q1 Adj"/>
      <sheetName val="Graphs Data (2)"/>
      <sheetName val="Graphs Data"/>
      <sheetName val="POWER QUERY REVENUE"/>
      <sheetName val="POWER QUERY CO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6">
          <cell r="D6" t="str">
            <v>12</v>
          </cell>
          <cell r="H6">
            <v>2018</v>
          </cell>
          <cell r="I6">
            <v>2017</v>
          </cell>
        </row>
      </sheetData>
      <sheetData sheetId="39">
        <row r="3">
          <cell r="E3" t="str">
            <v>January</v>
          </cell>
        </row>
        <row r="4">
          <cell r="E4" t="str">
            <v>February</v>
          </cell>
        </row>
        <row r="5">
          <cell r="E5" t="str">
            <v>March</v>
          </cell>
        </row>
        <row r="6">
          <cell r="E6" t="str">
            <v>April</v>
          </cell>
        </row>
        <row r="7">
          <cell r="E7" t="str">
            <v>May</v>
          </cell>
        </row>
        <row r="8">
          <cell r="E8" t="str">
            <v>June</v>
          </cell>
        </row>
        <row r="9">
          <cell r="E9" t="str">
            <v>July</v>
          </cell>
        </row>
        <row r="10">
          <cell r="E10" t="str">
            <v>August</v>
          </cell>
        </row>
        <row r="11">
          <cell r="E11" t="str">
            <v>September</v>
          </cell>
        </row>
        <row r="12">
          <cell r="E12" t="str">
            <v>October</v>
          </cell>
        </row>
        <row r="13">
          <cell r="E13" t="str">
            <v>November</v>
          </cell>
        </row>
        <row r="14">
          <cell r="E14" t="str">
            <v>December</v>
          </cell>
        </row>
      </sheetData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2"/>
  <sheetViews>
    <sheetView showGridLines="0" tabSelected="1" zoomScaleNormal="100" zoomScaleSheetLayoutView="40" zoomScalePageLayoutView="85" workbookViewId="0"/>
  </sheetViews>
  <sheetFormatPr defaultColWidth="9" defaultRowHeight="18.75" outlineLevelCol="1" x14ac:dyDescent="0.4"/>
  <cols>
    <col min="2" max="2" width="33.625" customWidth="1"/>
    <col min="3" max="8" width="9.25" hidden="1" customWidth="1" outlineLevel="1"/>
    <col min="9" max="9" width="9.25" style="5" hidden="1" customWidth="1" outlineLevel="1"/>
    <col min="10" max="10" width="9.25" hidden="1" customWidth="1" outlineLevel="1"/>
    <col min="11" max="11" width="9.25" customWidth="1" collapsed="1"/>
    <col min="12" max="12" width="9.25" customWidth="1"/>
    <col min="13" max="14" width="10.25" customWidth="1"/>
    <col min="15" max="18" width="9.25" style="5" customWidth="1"/>
    <col min="19" max="19" width="9.25" customWidth="1" collapsed="1"/>
    <col min="20" max="22" width="9.25" style="5" customWidth="1"/>
    <col min="23" max="23" width="27.25" style="5" customWidth="1"/>
    <col min="24" max="24" width="9" customWidth="1"/>
    <col min="25" max="25" width="9.625" customWidth="1"/>
    <col min="26" max="28" width="9.25" customWidth="1"/>
  </cols>
  <sheetData>
    <row r="1" spans="1:28" x14ac:dyDescent="0.4">
      <c r="B1" s="1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3"/>
      <c r="P1" s="3"/>
      <c r="Q1" s="3"/>
      <c r="R1" s="3"/>
      <c r="S1" s="2"/>
      <c r="T1" s="2"/>
      <c r="U1" s="2"/>
      <c r="V1" s="3"/>
      <c r="W1" s="3"/>
      <c r="X1" s="2"/>
      <c r="Y1" s="2"/>
    </row>
    <row r="2" spans="1:28" x14ac:dyDescent="0.4">
      <c r="B2" s="2" t="s">
        <v>70</v>
      </c>
      <c r="C2" s="2"/>
      <c r="D2" s="2"/>
      <c r="E2" s="2"/>
      <c r="F2" s="4"/>
      <c r="G2" s="2"/>
      <c r="H2" s="2"/>
      <c r="I2" s="3"/>
      <c r="J2" s="4"/>
      <c r="K2" s="2"/>
      <c r="L2" s="2"/>
      <c r="M2" s="2"/>
      <c r="N2" s="2"/>
      <c r="O2" s="3"/>
      <c r="P2" s="3"/>
      <c r="Q2" s="3"/>
      <c r="R2" s="3"/>
      <c r="S2" s="2"/>
      <c r="T2" s="2"/>
      <c r="U2" s="65"/>
      <c r="V2" s="2"/>
      <c r="W2" s="2"/>
      <c r="X2" s="2"/>
      <c r="Y2" s="2"/>
      <c r="Z2" s="2"/>
      <c r="AA2" s="2"/>
    </row>
    <row r="3" spans="1:28" ht="19.5" thickBot="1" x14ac:dyDescent="0.45">
      <c r="O3" s="3"/>
      <c r="P3" s="3"/>
      <c r="Q3" s="3"/>
      <c r="R3" s="3"/>
      <c r="T3"/>
      <c r="U3"/>
      <c r="V3" s="3"/>
      <c r="W3" s="3"/>
    </row>
    <row r="4" spans="1:28" x14ac:dyDescent="0.4">
      <c r="A4" s="6"/>
      <c r="B4" s="6" t="s">
        <v>0</v>
      </c>
      <c r="C4" s="7">
        <v>2015</v>
      </c>
      <c r="D4" s="8">
        <v>2015</v>
      </c>
      <c r="E4" s="8">
        <v>2015</v>
      </c>
      <c r="F4" s="9">
        <v>2016</v>
      </c>
      <c r="G4" s="10">
        <v>2016</v>
      </c>
      <c r="H4" s="11">
        <v>2016</v>
      </c>
      <c r="I4" s="11">
        <v>2016</v>
      </c>
      <c r="J4" s="12">
        <v>2017</v>
      </c>
      <c r="K4" s="9">
        <v>2017</v>
      </c>
      <c r="L4" s="9">
        <v>2017</v>
      </c>
      <c r="M4" s="9">
        <v>2017</v>
      </c>
      <c r="N4" s="9">
        <v>2018</v>
      </c>
      <c r="O4" s="12">
        <v>2018</v>
      </c>
      <c r="P4" s="12">
        <v>2018</v>
      </c>
      <c r="Q4" s="12">
        <v>2018</v>
      </c>
      <c r="R4" s="12">
        <v>2019</v>
      </c>
      <c r="S4" s="9">
        <v>2019</v>
      </c>
      <c r="T4" s="9">
        <v>2019</v>
      </c>
      <c r="U4" s="9">
        <v>2019</v>
      </c>
      <c r="V4" s="13"/>
      <c r="W4" s="3"/>
    </row>
    <row r="5" spans="1:28" ht="19.5" thickBot="1" x14ac:dyDescent="0.45">
      <c r="A5" s="6"/>
      <c r="B5" s="14" t="s">
        <v>1</v>
      </c>
      <c r="C5" s="15" t="s">
        <v>2</v>
      </c>
      <c r="D5" s="16" t="s">
        <v>3</v>
      </c>
      <c r="E5" s="16" t="s">
        <v>4</v>
      </c>
      <c r="F5" s="17" t="s">
        <v>5</v>
      </c>
      <c r="G5" s="18" t="s">
        <v>2</v>
      </c>
      <c r="H5" s="19" t="s">
        <v>3</v>
      </c>
      <c r="I5" s="19" t="s">
        <v>4</v>
      </c>
      <c r="J5" s="20" t="s">
        <v>5</v>
      </c>
      <c r="K5" s="17" t="s">
        <v>2</v>
      </c>
      <c r="L5" s="17" t="s">
        <v>3</v>
      </c>
      <c r="M5" s="17" t="s">
        <v>4</v>
      </c>
      <c r="N5" s="17" t="s">
        <v>5</v>
      </c>
      <c r="O5" s="20" t="s">
        <v>2</v>
      </c>
      <c r="P5" s="20" t="s">
        <v>3</v>
      </c>
      <c r="Q5" s="20" t="s">
        <v>4</v>
      </c>
      <c r="R5" s="20" t="s">
        <v>5</v>
      </c>
      <c r="S5" s="17" t="s">
        <v>2</v>
      </c>
      <c r="T5" s="17" t="s">
        <v>3</v>
      </c>
      <c r="U5" s="17" t="s">
        <v>4</v>
      </c>
      <c r="V5" s="13"/>
      <c r="W5" s="3"/>
    </row>
    <row r="6" spans="1:28" x14ac:dyDescent="0.4">
      <c r="A6" s="6"/>
      <c r="B6" s="21" t="s">
        <v>6</v>
      </c>
      <c r="C6" s="22">
        <v>2015</v>
      </c>
      <c r="D6" s="23">
        <v>2015</v>
      </c>
      <c r="E6" s="23">
        <v>2015</v>
      </c>
      <c r="F6" s="24">
        <v>2015</v>
      </c>
      <c r="G6" s="25">
        <v>2016</v>
      </c>
      <c r="H6" s="26">
        <v>2016</v>
      </c>
      <c r="I6" s="26">
        <v>2016</v>
      </c>
      <c r="J6" s="27">
        <v>2016</v>
      </c>
      <c r="K6" s="24">
        <v>2017</v>
      </c>
      <c r="L6" s="24">
        <v>2017</v>
      </c>
      <c r="M6" s="24">
        <v>2017</v>
      </c>
      <c r="N6" s="24">
        <v>2017</v>
      </c>
      <c r="O6" s="27">
        <v>2018</v>
      </c>
      <c r="P6" s="27">
        <v>2018</v>
      </c>
      <c r="Q6" s="27">
        <v>2018</v>
      </c>
      <c r="R6" s="27">
        <v>2018</v>
      </c>
      <c r="S6" s="24">
        <v>2019</v>
      </c>
      <c r="T6" s="24">
        <v>2019</v>
      </c>
      <c r="U6" s="24">
        <v>2019</v>
      </c>
      <c r="V6" s="13"/>
      <c r="W6" s="21" t="s">
        <v>7</v>
      </c>
      <c r="X6" s="22">
        <v>2015</v>
      </c>
      <c r="Y6" s="25">
        <v>2016</v>
      </c>
      <c r="Z6" s="9">
        <v>2017</v>
      </c>
      <c r="AA6" s="25">
        <v>2018</v>
      </c>
    </row>
    <row r="7" spans="1:28" ht="19.5" thickBot="1" x14ac:dyDescent="0.45">
      <c r="A7" s="6"/>
      <c r="B7" s="28" t="s">
        <v>8</v>
      </c>
      <c r="C7" s="29" t="s">
        <v>5</v>
      </c>
      <c r="D7" s="30" t="s">
        <v>2</v>
      </c>
      <c r="E7" s="30" t="s">
        <v>3</v>
      </c>
      <c r="F7" s="31" t="s">
        <v>4</v>
      </c>
      <c r="G7" s="18" t="s">
        <v>5</v>
      </c>
      <c r="H7" s="19" t="s">
        <v>2</v>
      </c>
      <c r="I7" s="19" t="s">
        <v>3</v>
      </c>
      <c r="J7" s="20" t="s">
        <v>4</v>
      </c>
      <c r="K7" s="31" t="s">
        <v>5</v>
      </c>
      <c r="L7" s="31" t="s">
        <v>2</v>
      </c>
      <c r="M7" s="31" t="s">
        <v>3</v>
      </c>
      <c r="N7" s="31" t="s">
        <v>4</v>
      </c>
      <c r="O7" s="20" t="s">
        <v>5</v>
      </c>
      <c r="P7" s="20" t="s">
        <v>2</v>
      </c>
      <c r="Q7" s="20" t="s">
        <v>3</v>
      </c>
      <c r="R7" s="20" t="s">
        <v>4</v>
      </c>
      <c r="S7" s="31" t="s">
        <v>5</v>
      </c>
      <c r="T7" s="31" t="s">
        <v>2</v>
      </c>
      <c r="U7" s="31" t="s">
        <v>3</v>
      </c>
      <c r="V7" s="13"/>
      <c r="W7" s="28"/>
      <c r="X7" s="29" t="s">
        <v>9</v>
      </c>
      <c r="Y7" s="18" t="s">
        <v>9</v>
      </c>
      <c r="Z7" s="17" t="s">
        <v>9</v>
      </c>
      <c r="AA7" s="18" t="s">
        <v>9</v>
      </c>
    </row>
    <row r="8" spans="1:28" ht="19.5" thickBot="1" x14ac:dyDescent="0.45">
      <c r="F8" s="32"/>
      <c r="G8" s="32"/>
      <c r="H8" s="32"/>
      <c r="I8" s="32"/>
      <c r="J8" s="32"/>
      <c r="K8" s="32"/>
      <c r="L8" s="32"/>
      <c r="M8" s="32"/>
      <c r="N8" s="32"/>
      <c r="O8" s="3"/>
      <c r="P8" s="3"/>
      <c r="Q8" s="3"/>
      <c r="R8" s="3"/>
      <c r="S8" s="32"/>
      <c r="T8" s="32"/>
      <c r="U8" s="32"/>
      <c r="V8" s="33"/>
      <c r="W8" s="34"/>
    </row>
    <row r="9" spans="1:28" ht="15" customHeight="1" x14ac:dyDescent="0.4">
      <c r="A9" s="170" t="s">
        <v>10</v>
      </c>
      <c r="B9" s="35" t="s">
        <v>11</v>
      </c>
      <c r="C9" s="36"/>
      <c r="D9" s="36"/>
      <c r="E9" s="36"/>
      <c r="F9" s="36"/>
      <c r="G9" s="36"/>
      <c r="H9" s="36"/>
      <c r="I9" s="37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8"/>
      <c r="W9" s="35" t="s">
        <v>11</v>
      </c>
      <c r="X9" s="36"/>
      <c r="Y9" s="36"/>
      <c r="Z9" s="36"/>
      <c r="AA9" s="39"/>
    </row>
    <row r="10" spans="1:28" x14ac:dyDescent="0.4">
      <c r="A10" s="171"/>
      <c r="B10" s="40" t="s">
        <v>12</v>
      </c>
      <c r="C10" s="41">
        <v>151</v>
      </c>
      <c r="D10" s="41">
        <v>145</v>
      </c>
      <c r="E10" s="41">
        <v>158</v>
      </c>
      <c r="F10" s="41">
        <v>148</v>
      </c>
      <c r="G10" s="41">
        <v>161</v>
      </c>
      <c r="H10" s="41">
        <v>89</v>
      </c>
      <c r="I10" s="41">
        <v>229</v>
      </c>
      <c r="J10" s="41">
        <v>122</v>
      </c>
      <c r="K10" s="41">
        <v>149</v>
      </c>
      <c r="L10" s="41">
        <v>123</v>
      </c>
      <c r="M10" s="41">
        <v>190</v>
      </c>
      <c r="N10" s="41">
        <v>156</v>
      </c>
      <c r="O10" s="42">
        <v>85</v>
      </c>
      <c r="P10" s="41">
        <v>124</v>
      </c>
      <c r="Q10" s="41">
        <v>125</v>
      </c>
      <c r="R10" s="41">
        <v>213</v>
      </c>
      <c r="S10" s="42">
        <v>125</v>
      </c>
      <c r="T10" s="41">
        <v>87</v>
      </c>
      <c r="U10" s="41">
        <v>130</v>
      </c>
      <c r="V10" s="34"/>
      <c r="W10" s="43" t="s">
        <v>12</v>
      </c>
      <c r="X10" s="44">
        <v>602</v>
      </c>
      <c r="Y10" s="44">
        <v>601</v>
      </c>
      <c r="Z10" s="44">
        <v>618</v>
      </c>
      <c r="AA10" s="45">
        <f>SUM(O10:R10)</f>
        <v>547</v>
      </c>
      <c r="AB10" s="46"/>
    </row>
    <row r="11" spans="1:28" x14ac:dyDescent="0.4">
      <c r="A11" s="171"/>
      <c r="B11" s="40" t="s">
        <v>13</v>
      </c>
      <c r="C11" s="41">
        <v>203</v>
      </c>
      <c r="D11" s="41">
        <v>217</v>
      </c>
      <c r="E11" s="41">
        <v>216</v>
      </c>
      <c r="F11" s="41">
        <v>197</v>
      </c>
      <c r="G11" s="41">
        <v>228</v>
      </c>
      <c r="H11" s="41">
        <v>240</v>
      </c>
      <c r="I11" s="41">
        <v>248</v>
      </c>
      <c r="J11" s="41">
        <v>258</v>
      </c>
      <c r="K11" s="41">
        <v>250</v>
      </c>
      <c r="L11" s="41">
        <v>271</v>
      </c>
      <c r="M11" s="41">
        <v>297</v>
      </c>
      <c r="N11" s="41">
        <v>269</v>
      </c>
      <c r="O11" s="42">
        <v>261</v>
      </c>
      <c r="P11" s="41">
        <v>285</v>
      </c>
      <c r="Q11" s="41">
        <v>305</v>
      </c>
      <c r="R11" s="41">
        <v>247</v>
      </c>
      <c r="S11" s="42">
        <v>240</v>
      </c>
      <c r="T11" s="41">
        <v>254</v>
      </c>
      <c r="U11" s="41">
        <v>312</v>
      </c>
      <c r="V11" s="34"/>
      <c r="W11" s="43" t="s">
        <v>14</v>
      </c>
      <c r="X11" s="44">
        <v>833</v>
      </c>
      <c r="Y11" s="44">
        <v>974</v>
      </c>
      <c r="Z11" s="44">
        <v>1087</v>
      </c>
      <c r="AA11" s="45">
        <f>SUM(O11:R11)</f>
        <v>1098</v>
      </c>
      <c r="AB11" s="46"/>
    </row>
    <row r="12" spans="1:28" x14ac:dyDescent="0.4">
      <c r="A12" s="171"/>
      <c r="B12" s="47" t="s">
        <v>15</v>
      </c>
      <c r="C12" s="48">
        <v>30</v>
      </c>
      <c r="D12" s="48">
        <v>27</v>
      </c>
      <c r="E12" s="48">
        <v>33</v>
      </c>
      <c r="F12" s="48">
        <v>34</v>
      </c>
      <c r="G12" s="48">
        <v>30</v>
      </c>
      <c r="H12" s="48">
        <v>24</v>
      </c>
      <c r="I12" s="48">
        <v>31</v>
      </c>
      <c r="J12" s="48">
        <v>29</v>
      </c>
      <c r="K12" s="48">
        <v>29</v>
      </c>
      <c r="L12" s="48">
        <v>28</v>
      </c>
      <c r="M12" s="48">
        <v>33</v>
      </c>
      <c r="N12" s="48">
        <v>36</v>
      </c>
      <c r="O12" s="49">
        <v>35</v>
      </c>
      <c r="P12" s="41">
        <v>47</v>
      </c>
      <c r="Q12" s="41">
        <v>56</v>
      </c>
      <c r="R12" s="41">
        <v>53</v>
      </c>
      <c r="S12" s="49">
        <v>53</v>
      </c>
      <c r="T12" s="41">
        <v>55</v>
      </c>
      <c r="U12" s="41">
        <v>63</v>
      </c>
      <c r="V12" s="34"/>
      <c r="W12" s="50" t="s">
        <v>15</v>
      </c>
      <c r="X12" s="51">
        <v>124</v>
      </c>
      <c r="Y12" s="51">
        <v>114</v>
      </c>
      <c r="Z12" s="51">
        <v>126</v>
      </c>
      <c r="AA12" s="45">
        <f>SUM(O12:R12)</f>
        <v>191</v>
      </c>
      <c r="AB12" s="46"/>
    </row>
    <row r="13" spans="1:28" x14ac:dyDescent="0.4">
      <c r="A13" s="171"/>
      <c r="B13" s="52" t="s">
        <v>16</v>
      </c>
      <c r="C13" s="41">
        <v>384</v>
      </c>
      <c r="D13" s="41">
        <v>389</v>
      </c>
      <c r="E13" s="41">
        <v>407</v>
      </c>
      <c r="F13" s="41">
        <v>379</v>
      </c>
      <c r="G13" s="41">
        <v>419</v>
      </c>
      <c r="H13" s="41">
        <v>353</v>
      </c>
      <c r="I13" s="41">
        <v>508</v>
      </c>
      <c r="J13" s="41">
        <v>409</v>
      </c>
      <c r="K13" s="41">
        <v>428</v>
      </c>
      <c r="L13" s="41">
        <v>422</v>
      </c>
      <c r="M13" s="41">
        <v>520</v>
      </c>
      <c r="N13" s="41">
        <v>461</v>
      </c>
      <c r="O13" s="42">
        <v>381</v>
      </c>
      <c r="P13" s="53">
        <v>456</v>
      </c>
      <c r="Q13" s="53">
        <v>486</v>
      </c>
      <c r="R13" s="53">
        <v>513</v>
      </c>
      <c r="S13" s="42">
        <v>418</v>
      </c>
      <c r="T13" s="53">
        <v>396</v>
      </c>
      <c r="U13" s="53">
        <v>505</v>
      </c>
      <c r="V13" s="34"/>
      <c r="W13" s="54" t="s">
        <v>16</v>
      </c>
      <c r="X13" s="44">
        <v>1559</v>
      </c>
      <c r="Y13" s="44">
        <v>1689</v>
      </c>
      <c r="Z13" s="44">
        <v>1831</v>
      </c>
      <c r="AA13" s="55">
        <f>SUM(O13:R13)</f>
        <v>1836</v>
      </c>
      <c r="AB13" s="46"/>
    </row>
    <row r="14" spans="1:28" x14ac:dyDescent="0.4">
      <c r="A14" s="171"/>
      <c r="B14" s="40" t="s">
        <v>17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2"/>
      <c r="R14" s="2"/>
      <c r="S14" s="41"/>
      <c r="T14" s="41"/>
      <c r="U14" s="41"/>
      <c r="V14" s="56"/>
      <c r="W14" s="57"/>
      <c r="X14" s="44"/>
      <c r="Y14" s="79"/>
      <c r="Z14" s="79"/>
      <c r="AA14" s="83"/>
    </row>
    <row r="15" spans="1:28" x14ac:dyDescent="0.4">
      <c r="A15" s="171"/>
      <c r="B15" s="40" t="s">
        <v>18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2"/>
      <c r="R15" s="2"/>
      <c r="S15" s="41"/>
      <c r="T15" s="41"/>
      <c r="U15" s="41"/>
      <c r="V15" s="56"/>
      <c r="W15" s="56"/>
      <c r="X15" s="44"/>
      <c r="Y15" s="79"/>
      <c r="Z15" s="79"/>
      <c r="AA15" s="83"/>
    </row>
    <row r="16" spans="1:28" x14ac:dyDescent="0.4">
      <c r="A16" s="171"/>
      <c r="B16" s="40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6"/>
      <c r="W16" s="56"/>
      <c r="X16" s="44"/>
      <c r="Y16" s="79"/>
      <c r="Z16" s="79"/>
      <c r="AA16" s="83"/>
    </row>
    <row r="17" spans="1:28" x14ac:dyDescent="0.4">
      <c r="A17" s="171"/>
      <c r="B17" s="58" t="s">
        <v>19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60"/>
      <c r="W17" s="58" t="s">
        <v>20</v>
      </c>
      <c r="X17" s="61"/>
      <c r="Y17" s="61"/>
      <c r="Z17" s="61"/>
      <c r="AA17" s="62"/>
    </row>
    <row r="18" spans="1:28" x14ac:dyDescent="0.4">
      <c r="A18" s="171"/>
      <c r="B18" s="63" t="s">
        <v>21</v>
      </c>
      <c r="C18" s="41">
        <v>12</v>
      </c>
      <c r="D18" s="41">
        <v>14</v>
      </c>
      <c r="E18" s="41">
        <v>14</v>
      </c>
      <c r="F18" s="41">
        <v>13</v>
      </c>
      <c r="G18" s="41">
        <v>14</v>
      </c>
      <c r="H18" s="41">
        <v>13</v>
      </c>
      <c r="I18" s="41">
        <v>15</v>
      </c>
      <c r="J18" s="41">
        <v>16</v>
      </c>
      <c r="K18" s="41">
        <v>23</v>
      </c>
      <c r="L18" s="41">
        <v>28</v>
      </c>
      <c r="M18" s="41">
        <v>28</v>
      </c>
      <c r="N18" s="41">
        <v>32</v>
      </c>
      <c r="O18" s="42">
        <v>32</v>
      </c>
      <c r="P18" s="41">
        <v>35</v>
      </c>
      <c r="Q18" s="41">
        <v>34</v>
      </c>
      <c r="R18" s="41">
        <v>28</v>
      </c>
      <c r="S18" s="42">
        <v>32</v>
      </c>
      <c r="T18" s="41">
        <v>36</v>
      </c>
      <c r="U18" s="41">
        <v>33</v>
      </c>
      <c r="V18" s="34"/>
      <c r="W18" s="64" t="s">
        <v>21</v>
      </c>
      <c r="X18" s="44">
        <v>53</v>
      </c>
      <c r="Y18" s="44">
        <v>58</v>
      </c>
      <c r="Z18" s="44">
        <v>111</v>
      </c>
      <c r="AA18" s="45">
        <f>SUM(O18:R18)</f>
        <v>129</v>
      </c>
      <c r="AB18" s="46"/>
    </row>
    <row r="19" spans="1:28" x14ac:dyDescent="0.4">
      <c r="A19" s="171"/>
      <c r="B19" s="63" t="s">
        <v>22</v>
      </c>
      <c r="C19" s="41">
        <v>77</v>
      </c>
      <c r="D19" s="41">
        <v>83</v>
      </c>
      <c r="E19" s="41">
        <v>89</v>
      </c>
      <c r="F19" s="41">
        <v>93</v>
      </c>
      <c r="G19" s="41">
        <v>92</v>
      </c>
      <c r="H19" s="41">
        <v>115</v>
      </c>
      <c r="I19" s="41">
        <v>113</v>
      </c>
      <c r="J19" s="41">
        <v>130</v>
      </c>
      <c r="K19" s="41">
        <v>173</v>
      </c>
      <c r="L19" s="41">
        <v>171</v>
      </c>
      <c r="M19" s="41">
        <v>206</v>
      </c>
      <c r="N19" s="41">
        <v>163</v>
      </c>
      <c r="O19" s="42">
        <v>194</v>
      </c>
      <c r="P19" s="41">
        <v>218</v>
      </c>
      <c r="Q19" s="65">
        <v>175</v>
      </c>
      <c r="R19" s="65">
        <v>186</v>
      </c>
      <c r="S19" s="42">
        <v>171</v>
      </c>
      <c r="T19" s="41">
        <v>200</v>
      </c>
      <c r="U19" s="41">
        <v>173</v>
      </c>
      <c r="V19" s="34"/>
      <c r="W19" s="64" t="s">
        <v>22</v>
      </c>
      <c r="X19" s="44">
        <v>342</v>
      </c>
      <c r="Y19" s="44">
        <v>450</v>
      </c>
      <c r="Z19" s="44">
        <v>713</v>
      </c>
      <c r="AA19" s="45">
        <f>SUM(O19:R19)</f>
        <v>773</v>
      </c>
      <c r="AB19" s="46"/>
    </row>
    <row r="20" spans="1:28" x14ac:dyDescent="0.4">
      <c r="A20" s="171"/>
      <c r="B20" s="66" t="s">
        <v>23</v>
      </c>
      <c r="C20" s="41">
        <v>79</v>
      </c>
      <c r="D20" s="41">
        <v>83</v>
      </c>
      <c r="E20" s="41">
        <v>81</v>
      </c>
      <c r="F20" s="41">
        <v>78</v>
      </c>
      <c r="G20" s="41">
        <v>74</v>
      </c>
      <c r="H20" s="41">
        <v>100</v>
      </c>
      <c r="I20" s="41">
        <v>89</v>
      </c>
      <c r="J20" s="41">
        <v>91</v>
      </c>
      <c r="K20" s="41">
        <v>123</v>
      </c>
      <c r="L20" s="41">
        <v>125</v>
      </c>
      <c r="M20" s="41">
        <v>163</v>
      </c>
      <c r="N20" s="41">
        <v>160</v>
      </c>
      <c r="O20" s="42">
        <v>149</v>
      </c>
      <c r="P20" s="41">
        <v>173</v>
      </c>
      <c r="Q20" s="41">
        <v>158</v>
      </c>
      <c r="R20" s="41">
        <v>175</v>
      </c>
      <c r="S20" s="42">
        <v>170</v>
      </c>
      <c r="T20" s="41">
        <v>171</v>
      </c>
      <c r="U20" s="41">
        <v>174</v>
      </c>
      <c r="V20" s="34"/>
      <c r="W20" s="67" t="s">
        <v>23</v>
      </c>
      <c r="X20" s="44">
        <v>321</v>
      </c>
      <c r="Y20" s="44">
        <v>354</v>
      </c>
      <c r="Z20" s="44">
        <v>571</v>
      </c>
      <c r="AA20" s="45">
        <f>SUM(O20:R20)</f>
        <v>655</v>
      </c>
      <c r="AB20" s="46"/>
    </row>
    <row r="21" spans="1:28" x14ac:dyDescent="0.4">
      <c r="A21" s="171"/>
      <c r="B21" s="68" t="s">
        <v>24</v>
      </c>
      <c r="C21" s="69">
        <v>168</v>
      </c>
      <c r="D21" s="69">
        <v>180</v>
      </c>
      <c r="E21" s="69">
        <v>184</v>
      </c>
      <c r="F21" s="69">
        <v>184</v>
      </c>
      <c r="G21" s="69">
        <v>180</v>
      </c>
      <c r="H21" s="69">
        <v>228</v>
      </c>
      <c r="I21" s="69">
        <v>217</v>
      </c>
      <c r="J21" s="69">
        <v>237</v>
      </c>
      <c r="K21" s="69">
        <v>319</v>
      </c>
      <c r="L21" s="69">
        <v>324</v>
      </c>
      <c r="M21" s="69">
        <v>397</v>
      </c>
      <c r="N21" s="69">
        <v>355</v>
      </c>
      <c r="O21" s="70">
        <v>375</v>
      </c>
      <c r="P21" s="69">
        <v>426</v>
      </c>
      <c r="Q21" s="69">
        <v>367</v>
      </c>
      <c r="R21" s="69">
        <f>SUM(R18:R20)</f>
        <v>389</v>
      </c>
      <c r="S21" s="70">
        <v>373</v>
      </c>
      <c r="T21" s="69">
        <v>407</v>
      </c>
      <c r="U21" s="69">
        <v>380</v>
      </c>
      <c r="V21" s="34"/>
      <c r="W21" s="71" t="s">
        <v>25</v>
      </c>
      <c r="X21" s="72">
        <v>716</v>
      </c>
      <c r="Y21" s="72">
        <v>862</v>
      </c>
      <c r="Z21" s="72">
        <v>1395</v>
      </c>
      <c r="AA21" s="73">
        <f>SUM(O21:R21)</f>
        <v>1557</v>
      </c>
      <c r="AB21" s="46"/>
    </row>
    <row r="22" spans="1:28" x14ac:dyDescent="0.4">
      <c r="A22" s="171"/>
      <c r="B22" s="74" t="s">
        <v>19</v>
      </c>
      <c r="C22" s="75">
        <v>216</v>
      </c>
      <c r="D22" s="75">
        <v>209</v>
      </c>
      <c r="E22" s="75">
        <v>223</v>
      </c>
      <c r="F22" s="75">
        <v>195</v>
      </c>
      <c r="G22" s="75">
        <v>239</v>
      </c>
      <c r="H22" s="75">
        <v>125</v>
      </c>
      <c r="I22" s="75">
        <v>291</v>
      </c>
      <c r="J22" s="75">
        <v>172</v>
      </c>
      <c r="K22" s="75">
        <v>109</v>
      </c>
      <c r="L22" s="75">
        <v>98</v>
      </c>
      <c r="M22" s="75">
        <v>123</v>
      </c>
      <c r="N22" s="75">
        <v>106</v>
      </c>
      <c r="O22" s="76">
        <v>6</v>
      </c>
      <c r="P22" s="75">
        <v>30</v>
      </c>
      <c r="Q22" s="75">
        <v>119</v>
      </c>
      <c r="R22" s="75">
        <f>R13-R21</f>
        <v>124</v>
      </c>
      <c r="S22" s="76">
        <v>45</v>
      </c>
      <c r="T22" s="77">
        <v>-11</v>
      </c>
      <c r="U22" s="168">
        <v>125</v>
      </c>
      <c r="V22" s="34"/>
      <c r="W22" s="78" t="s">
        <v>19</v>
      </c>
      <c r="X22" s="79">
        <v>843</v>
      </c>
      <c r="Y22" s="79">
        <v>827</v>
      </c>
      <c r="Z22" s="79">
        <v>436</v>
      </c>
      <c r="AA22" s="80">
        <f>AA13-AA21</f>
        <v>279</v>
      </c>
      <c r="AB22" s="46"/>
    </row>
    <row r="23" spans="1:28" x14ac:dyDescent="0.4">
      <c r="A23" s="171"/>
      <c r="B23" s="63" t="s">
        <v>26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2"/>
      <c r="R23" s="82"/>
      <c r="S23" s="82"/>
      <c r="T23" s="82"/>
      <c r="U23" s="82"/>
      <c r="V23" s="34"/>
      <c r="W23" s="64"/>
      <c r="X23" s="79"/>
      <c r="Y23" s="79"/>
      <c r="Z23" s="79"/>
      <c r="AA23" s="83"/>
    </row>
    <row r="24" spans="1:28" x14ac:dyDescent="0.4">
      <c r="A24" s="171"/>
      <c r="B24" s="63" t="s">
        <v>27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2"/>
      <c r="R24" s="2"/>
      <c r="S24" s="81"/>
      <c r="T24" s="81"/>
      <c r="U24" s="81"/>
      <c r="V24" s="60"/>
      <c r="W24" s="78"/>
      <c r="X24" s="79"/>
      <c r="Y24" s="79"/>
      <c r="Z24" s="84"/>
      <c r="AA24" s="80"/>
    </row>
    <row r="25" spans="1:28" x14ac:dyDescent="0.4">
      <c r="A25" s="171"/>
      <c r="B25" s="63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2"/>
      <c r="R25" s="2"/>
      <c r="S25" s="85"/>
      <c r="T25" s="85"/>
      <c r="U25" s="85"/>
      <c r="V25" s="64"/>
      <c r="W25" s="64"/>
      <c r="X25" s="86"/>
      <c r="Y25" s="86"/>
      <c r="Z25" s="86"/>
      <c r="AA25" s="87"/>
    </row>
    <row r="26" spans="1:28" x14ac:dyDescent="0.4">
      <c r="A26" s="171"/>
      <c r="B26" s="88" t="s">
        <v>28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59"/>
      <c r="R26" s="59"/>
      <c r="S26" s="89"/>
      <c r="T26" s="89"/>
      <c r="U26" s="89"/>
      <c r="V26" s="78"/>
      <c r="W26" s="88" t="s">
        <v>29</v>
      </c>
      <c r="X26" s="90"/>
      <c r="Y26" s="90"/>
      <c r="Z26" s="90"/>
      <c r="AA26" s="91"/>
    </row>
    <row r="27" spans="1:28" x14ac:dyDescent="0.4">
      <c r="A27" s="171"/>
      <c r="B27" s="63" t="s">
        <v>30</v>
      </c>
      <c r="C27" s="77">
        <v>15</v>
      </c>
      <c r="D27" s="77">
        <v>15</v>
      </c>
      <c r="E27" s="77">
        <v>18</v>
      </c>
      <c r="F27" s="77">
        <v>18</v>
      </c>
      <c r="G27" s="77">
        <v>20</v>
      </c>
      <c r="H27" s="77">
        <v>20</v>
      </c>
      <c r="I27" s="77">
        <v>16</v>
      </c>
      <c r="J27" s="77">
        <v>16</v>
      </c>
      <c r="K27" s="77">
        <v>18</v>
      </c>
      <c r="L27" s="77">
        <v>21</v>
      </c>
      <c r="M27" s="77">
        <v>23</v>
      </c>
      <c r="N27" s="77">
        <v>25</v>
      </c>
      <c r="O27" s="92">
        <v>24</v>
      </c>
      <c r="P27" s="77">
        <v>26</v>
      </c>
      <c r="Q27" s="77">
        <v>35</v>
      </c>
      <c r="R27" s="77">
        <v>32</v>
      </c>
      <c r="S27" s="92">
        <v>40</v>
      </c>
      <c r="T27" s="77">
        <v>49</v>
      </c>
      <c r="U27" s="168">
        <v>52</v>
      </c>
      <c r="V27" s="34"/>
      <c r="W27" s="64" t="s">
        <v>30</v>
      </c>
      <c r="X27" s="93">
        <v>66</v>
      </c>
      <c r="Y27" s="93">
        <v>72</v>
      </c>
      <c r="Z27" s="93">
        <v>87</v>
      </c>
      <c r="AA27" s="45">
        <f>SUM(O27:R27)</f>
        <v>117</v>
      </c>
      <c r="AB27" s="46"/>
    </row>
    <row r="28" spans="1:28" x14ac:dyDescent="0.4">
      <c r="A28" s="171"/>
      <c r="B28" s="63" t="s">
        <v>31</v>
      </c>
      <c r="C28" s="77">
        <v>-8</v>
      </c>
      <c r="D28" s="77">
        <v>-6</v>
      </c>
      <c r="E28" s="77">
        <v>2</v>
      </c>
      <c r="F28" s="77">
        <v>-6</v>
      </c>
      <c r="G28" s="77">
        <v>-10</v>
      </c>
      <c r="H28" s="77">
        <v>-1</v>
      </c>
      <c r="I28" s="77">
        <v>-5</v>
      </c>
      <c r="J28" s="77">
        <v>9</v>
      </c>
      <c r="K28" s="77">
        <v>27</v>
      </c>
      <c r="L28" s="77">
        <v>21</v>
      </c>
      <c r="M28" s="77">
        <v>7</v>
      </c>
      <c r="N28" s="77">
        <v>27</v>
      </c>
      <c r="O28" s="92">
        <v>-21</v>
      </c>
      <c r="P28" s="77">
        <v>-14</v>
      </c>
      <c r="Q28" s="77">
        <v>-18</v>
      </c>
      <c r="R28" s="77">
        <v>3</v>
      </c>
      <c r="S28" s="92">
        <v>-17</v>
      </c>
      <c r="T28" s="77">
        <v>-37</v>
      </c>
      <c r="U28" s="168">
        <v>93</v>
      </c>
      <c r="V28" s="34"/>
      <c r="W28" s="63" t="s">
        <v>32</v>
      </c>
      <c r="X28" s="93">
        <v>-18</v>
      </c>
      <c r="Y28" s="93">
        <v>-7</v>
      </c>
      <c r="Z28" s="93">
        <v>82</v>
      </c>
      <c r="AA28" s="94">
        <f>SUM(O28:R28)</f>
        <v>-50</v>
      </c>
      <c r="AB28" s="95"/>
    </row>
    <row r="29" spans="1:28" x14ac:dyDescent="0.4">
      <c r="A29" s="171"/>
      <c r="B29" s="66" t="s">
        <v>33</v>
      </c>
      <c r="C29" s="77">
        <v>36</v>
      </c>
      <c r="D29" s="77">
        <v>31</v>
      </c>
      <c r="E29" s="77">
        <v>35</v>
      </c>
      <c r="F29" s="77">
        <v>31</v>
      </c>
      <c r="G29" s="77">
        <v>43</v>
      </c>
      <c r="H29" s="77">
        <v>312</v>
      </c>
      <c r="I29" s="77">
        <v>-9</v>
      </c>
      <c r="J29" s="77">
        <v>-24</v>
      </c>
      <c r="K29" s="77">
        <v>5</v>
      </c>
      <c r="L29" s="77">
        <v>8</v>
      </c>
      <c r="M29" s="77">
        <v>39</v>
      </c>
      <c r="N29" s="77">
        <v>21</v>
      </c>
      <c r="O29" s="92">
        <v>-1439</v>
      </c>
      <c r="P29" s="77">
        <v>-99</v>
      </c>
      <c r="Q29" s="77">
        <v>23</v>
      </c>
      <c r="R29" s="77">
        <v>6</v>
      </c>
      <c r="S29" s="92">
        <v>18</v>
      </c>
      <c r="T29" s="77">
        <v>6</v>
      </c>
      <c r="U29" s="168">
        <v>9</v>
      </c>
      <c r="V29" s="34"/>
      <c r="W29" s="67" t="s">
        <v>34</v>
      </c>
      <c r="X29" s="96">
        <v>133</v>
      </c>
      <c r="Y29" s="96">
        <v>322</v>
      </c>
      <c r="Z29" s="96">
        <v>73</v>
      </c>
      <c r="AA29" s="94">
        <f>SUM(O29:R29)</f>
        <v>-1509</v>
      </c>
      <c r="AB29" s="95"/>
    </row>
    <row r="30" spans="1:28" x14ac:dyDescent="0.4">
      <c r="A30" s="171"/>
      <c r="B30" s="74" t="s">
        <v>28</v>
      </c>
      <c r="C30" s="97">
        <v>173</v>
      </c>
      <c r="D30" s="97">
        <v>169</v>
      </c>
      <c r="E30" s="97">
        <v>168</v>
      </c>
      <c r="F30" s="97">
        <v>152</v>
      </c>
      <c r="G30" s="97">
        <v>186</v>
      </c>
      <c r="H30" s="97">
        <v>-206</v>
      </c>
      <c r="I30" s="97">
        <v>289</v>
      </c>
      <c r="J30" s="97">
        <v>171</v>
      </c>
      <c r="K30" s="97">
        <v>59</v>
      </c>
      <c r="L30" s="97">
        <v>48</v>
      </c>
      <c r="M30" s="75">
        <v>54</v>
      </c>
      <c r="N30" s="97">
        <v>33</v>
      </c>
      <c r="O30" s="98">
        <v>1442</v>
      </c>
      <c r="P30" s="97">
        <v>117</v>
      </c>
      <c r="Q30" s="97">
        <v>79</v>
      </c>
      <c r="R30" s="97">
        <f>R22-SUM(R27:R29)</f>
        <v>83</v>
      </c>
      <c r="S30" s="98">
        <v>4</v>
      </c>
      <c r="T30" s="97">
        <v>-29</v>
      </c>
      <c r="U30" s="97">
        <v>-29</v>
      </c>
      <c r="V30" s="34"/>
      <c r="W30" s="78" t="s">
        <v>35</v>
      </c>
      <c r="X30" s="44">
        <v>662</v>
      </c>
      <c r="Y30" s="44">
        <v>440</v>
      </c>
      <c r="Z30" s="44">
        <v>194</v>
      </c>
      <c r="AA30" s="55">
        <f>AA22-SUM(AA27:AA29)</f>
        <v>1721</v>
      </c>
      <c r="AB30" s="95"/>
    </row>
    <row r="31" spans="1:28" x14ac:dyDescent="0.4">
      <c r="A31" s="171"/>
      <c r="B31" s="99" t="s">
        <v>36</v>
      </c>
      <c r="C31" s="41"/>
      <c r="D31" s="41"/>
      <c r="E31" s="41"/>
      <c r="F31" s="41"/>
      <c r="G31" s="41"/>
      <c r="H31" s="77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60"/>
      <c r="U31" s="60"/>
      <c r="V31" s="60"/>
      <c r="W31" s="78"/>
      <c r="X31" s="44"/>
      <c r="Y31" s="44"/>
      <c r="Z31" s="44"/>
      <c r="AA31" s="45"/>
    </row>
    <row r="32" spans="1:28" ht="19.5" thickBot="1" x14ac:dyDescent="0.45">
      <c r="A32" s="172"/>
      <c r="B32" s="100" t="s">
        <v>37</v>
      </c>
      <c r="C32" s="101"/>
      <c r="D32" s="101"/>
      <c r="E32" s="101"/>
      <c r="F32" s="101"/>
      <c r="G32" s="101"/>
      <c r="H32" s="102"/>
      <c r="I32" s="103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4"/>
      <c r="U32" s="104"/>
      <c r="V32" s="104"/>
      <c r="W32" s="105"/>
      <c r="X32" s="106"/>
      <c r="Y32" s="106"/>
      <c r="Z32" s="106"/>
      <c r="AA32" s="107"/>
    </row>
    <row r="33" spans="1:29" x14ac:dyDescent="0.4">
      <c r="B33" s="63"/>
      <c r="C33" s="108"/>
      <c r="D33" s="108"/>
      <c r="E33" s="108"/>
      <c r="F33" s="108"/>
      <c r="G33" s="108"/>
      <c r="H33" s="109"/>
      <c r="I33" s="110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11"/>
      <c r="U33" s="111"/>
      <c r="V33" s="111"/>
      <c r="W33" s="74"/>
      <c r="X33" s="112"/>
      <c r="Y33" s="112"/>
      <c r="Z33" s="112"/>
      <c r="AA33" s="112"/>
    </row>
    <row r="34" spans="1:29" x14ac:dyDescent="0.4">
      <c r="B34" s="6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3"/>
      <c r="P34" s="3"/>
      <c r="Q34" s="3"/>
      <c r="R34" s="3"/>
      <c r="S34" s="113"/>
      <c r="T34" s="3"/>
      <c r="U34" s="3"/>
      <c r="V34" s="3"/>
      <c r="W34" s="74"/>
      <c r="X34" s="114"/>
      <c r="Y34" s="114"/>
      <c r="Z34" s="114"/>
      <c r="AA34" s="114"/>
    </row>
    <row r="35" spans="1:29" ht="19.5" thickBot="1" x14ac:dyDescent="0.45">
      <c r="A35" s="6"/>
      <c r="B35" s="6" t="s">
        <v>38</v>
      </c>
      <c r="C35" s="115"/>
      <c r="D35" s="115"/>
      <c r="E35" s="115"/>
      <c r="F35" s="115"/>
      <c r="G35" s="115"/>
      <c r="H35" s="115"/>
      <c r="I35" s="116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3"/>
      <c r="W35" s="6" t="s">
        <v>38</v>
      </c>
      <c r="X35" s="117"/>
      <c r="Y35" s="117"/>
      <c r="Z35" s="117"/>
      <c r="AA35" s="117"/>
    </row>
    <row r="36" spans="1:29" x14ac:dyDescent="0.4">
      <c r="A36" s="6"/>
      <c r="B36" s="6" t="s">
        <v>0</v>
      </c>
      <c r="C36" s="7">
        <v>2015</v>
      </c>
      <c r="D36" s="8">
        <v>2015</v>
      </c>
      <c r="E36" s="8">
        <v>2015</v>
      </c>
      <c r="F36" s="9">
        <v>2016</v>
      </c>
      <c r="G36" s="10">
        <v>2016</v>
      </c>
      <c r="H36" s="11">
        <v>2016</v>
      </c>
      <c r="I36" s="11">
        <v>2016</v>
      </c>
      <c r="J36" s="12">
        <v>2017</v>
      </c>
      <c r="K36" s="9">
        <v>2017</v>
      </c>
      <c r="L36" s="9">
        <v>2017</v>
      </c>
      <c r="M36" s="9">
        <f t="shared" ref="M36:N39" si="0">M4</f>
        <v>2017</v>
      </c>
      <c r="N36" s="9">
        <f t="shared" si="0"/>
        <v>2018</v>
      </c>
      <c r="O36" s="12">
        <v>2018</v>
      </c>
      <c r="P36" s="12">
        <v>2018</v>
      </c>
      <c r="Q36" s="12">
        <v>2018</v>
      </c>
      <c r="R36" s="12">
        <f>R4</f>
        <v>2019</v>
      </c>
      <c r="S36" s="9">
        <v>2019</v>
      </c>
      <c r="T36" s="9">
        <v>2019</v>
      </c>
      <c r="U36" s="9">
        <v>2019</v>
      </c>
      <c r="V36" s="3"/>
      <c r="W36" s="2"/>
      <c r="X36" s="2"/>
      <c r="Y36" s="2"/>
      <c r="Z36" s="2"/>
      <c r="AA36" s="2"/>
    </row>
    <row r="37" spans="1:29" x14ac:dyDescent="0.4">
      <c r="A37" s="6"/>
      <c r="B37" s="14" t="s">
        <v>1</v>
      </c>
      <c r="C37" s="15" t="s">
        <v>2</v>
      </c>
      <c r="D37" s="16" t="s">
        <v>3</v>
      </c>
      <c r="E37" s="16" t="s">
        <v>4</v>
      </c>
      <c r="F37" s="17" t="s">
        <v>5</v>
      </c>
      <c r="G37" s="18" t="s">
        <v>2</v>
      </c>
      <c r="H37" s="19" t="s">
        <v>3</v>
      </c>
      <c r="I37" s="19" t="s">
        <v>4</v>
      </c>
      <c r="J37" s="118" t="s">
        <v>5</v>
      </c>
      <c r="K37" s="17" t="s">
        <v>2</v>
      </c>
      <c r="L37" s="17" t="s">
        <v>3</v>
      </c>
      <c r="M37" s="17" t="str">
        <f t="shared" si="0"/>
        <v>Q4</v>
      </c>
      <c r="N37" s="17" t="str">
        <f t="shared" si="0"/>
        <v>Q1</v>
      </c>
      <c r="O37" s="20" t="s">
        <v>2</v>
      </c>
      <c r="P37" s="20" t="s">
        <v>3</v>
      </c>
      <c r="Q37" s="20" t="s">
        <v>4</v>
      </c>
      <c r="R37" s="20" t="str">
        <f>R5</f>
        <v>Q1</v>
      </c>
      <c r="S37" s="17" t="s">
        <v>2</v>
      </c>
      <c r="T37" s="17" t="s">
        <v>3</v>
      </c>
      <c r="U37" s="17" t="s">
        <v>4</v>
      </c>
      <c r="V37" s="3"/>
      <c r="W37" s="2"/>
      <c r="X37" s="2"/>
      <c r="Y37" s="2"/>
      <c r="Z37" s="2"/>
      <c r="AA37" s="2"/>
    </row>
    <row r="38" spans="1:29" x14ac:dyDescent="0.4">
      <c r="A38" s="6"/>
      <c r="B38" s="21" t="s">
        <v>39</v>
      </c>
      <c r="C38" s="22">
        <v>2015</v>
      </c>
      <c r="D38" s="23">
        <v>2015</v>
      </c>
      <c r="E38" s="23">
        <v>2015</v>
      </c>
      <c r="F38" s="24">
        <v>2015</v>
      </c>
      <c r="G38" s="25">
        <v>2016</v>
      </c>
      <c r="H38" s="26">
        <v>2016</v>
      </c>
      <c r="I38" s="26">
        <v>2016</v>
      </c>
      <c r="J38" s="119">
        <v>2016</v>
      </c>
      <c r="K38" s="24">
        <v>2017</v>
      </c>
      <c r="L38" s="24">
        <v>2017</v>
      </c>
      <c r="M38" s="24">
        <f t="shared" si="0"/>
        <v>2017</v>
      </c>
      <c r="N38" s="24">
        <f t="shared" si="0"/>
        <v>2017</v>
      </c>
      <c r="O38" s="27">
        <v>2018</v>
      </c>
      <c r="P38" s="27">
        <v>2018</v>
      </c>
      <c r="Q38" s="27">
        <v>2018</v>
      </c>
      <c r="R38" s="27">
        <f>R6</f>
        <v>2018</v>
      </c>
      <c r="S38" s="24">
        <v>2019</v>
      </c>
      <c r="T38" s="24">
        <v>2019</v>
      </c>
      <c r="U38" s="24">
        <v>2019</v>
      </c>
      <c r="V38" s="3"/>
      <c r="W38" s="21" t="s">
        <v>39</v>
      </c>
      <c r="X38" s="22">
        <v>2015</v>
      </c>
      <c r="Y38" s="25">
        <v>2016</v>
      </c>
      <c r="Z38" s="22">
        <v>2017</v>
      </c>
      <c r="AA38" s="25">
        <v>2018</v>
      </c>
    </row>
    <row r="39" spans="1:29" ht="19.5" thickBot="1" x14ac:dyDescent="0.45">
      <c r="A39" s="6"/>
      <c r="B39" s="28" t="s">
        <v>40</v>
      </c>
      <c r="C39" s="29" t="s">
        <v>5</v>
      </c>
      <c r="D39" s="30" t="s">
        <v>2</v>
      </c>
      <c r="E39" s="30" t="s">
        <v>3</v>
      </c>
      <c r="F39" s="31" t="s">
        <v>4</v>
      </c>
      <c r="G39" s="18" t="s">
        <v>5</v>
      </c>
      <c r="H39" s="19" t="s">
        <v>2</v>
      </c>
      <c r="I39" s="19" t="s">
        <v>3</v>
      </c>
      <c r="J39" s="118" t="s">
        <v>4</v>
      </c>
      <c r="K39" s="31" t="s">
        <v>5</v>
      </c>
      <c r="L39" s="31" t="s">
        <v>2</v>
      </c>
      <c r="M39" s="31" t="str">
        <f t="shared" si="0"/>
        <v>Q3</v>
      </c>
      <c r="N39" s="31" t="str">
        <f t="shared" si="0"/>
        <v>Q4</v>
      </c>
      <c r="O39" s="20" t="s">
        <v>5</v>
      </c>
      <c r="P39" s="20" t="s">
        <v>2</v>
      </c>
      <c r="Q39" s="20" t="s">
        <v>3</v>
      </c>
      <c r="R39" s="20" t="str">
        <f>R7</f>
        <v>Q4</v>
      </c>
      <c r="S39" s="31" t="s">
        <v>5</v>
      </c>
      <c r="T39" s="31" t="s">
        <v>2</v>
      </c>
      <c r="U39" s="31" t="s">
        <v>3</v>
      </c>
      <c r="V39" s="3"/>
      <c r="W39" s="28"/>
      <c r="X39" s="29" t="s">
        <v>9</v>
      </c>
      <c r="Y39" s="18" t="s">
        <v>9</v>
      </c>
      <c r="Z39" s="29" t="s">
        <v>9</v>
      </c>
      <c r="AA39" s="18" t="s">
        <v>9</v>
      </c>
    </row>
    <row r="40" spans="1:29" x14ac:dyDescent="0.4">
      <c r="B40" s="120"/>
      <c r="C40" s="2"/>
      <c r="D40" s="2"/>
      <c r="E40" s="2"/>
      <c r="F40" s="2"/>
      <c r="G40" s="4"/>
      <c r="H40" s="121"/>
      <c r="I40" s="121"/>
      <c r="J40" s="121"/>
      <c r="K40" s="122"/>
      <c r="L40" s="121"/>
      <c r="M40" s="123"/>
      <c r="N40" s="122"/>
      <c r="O40" s="34"/>
      <c r="P40" s="124"/>
      <c r="Q40" s="33"/>
      <c r="R40" s="33"/>
      <c r="S40" s="122"/>
      <c r="T40" s="34"/>
      <c r="U40" s="34"/>
      <c r="V40" s="34"/>
      <c r="W40" s="2"/>
      <c r="X40" s="2"/>
      <c r="Y40" s="2"/>
      <c r="Z40" s="2"/>
      <c r="AA40" s="2"/>
    </row>
    <row r="41" spans="1:29" x14ac:dyDescent="0.4">
      <c r="B41" s="125" t="s">
        <v>41</v>
      </c>
      <c r="C41" s="126">
        <v>3524</v>
      </c>
      <c r="D41" s="126">
        <v>3852</v>
      </c>
      <c r="E41" s="126">
        <v>3975</v>
      </c>
      <c r="F41" s="127">
        <v>4064</v>
      </c>
      <c r="G41" s="126">
        <v>4227</v>
      </c>
      <c r="H41" s="126">
        <v>4438</v>
      </c>
      <c r="I41" s="126">
        <v>4584</v>
      </c>
      <c r="J41" s="127">
        <v>4852</v>
      </c>
      <c r="K41" s="126">
        <v>5182</v>
      </c>
      <c r="L41" s="126">
        <f>L42+L43</f>
        <v>5538</v>
      </c>
      <c r="M41" s="126">
        <v>5708</v>
      </c>
      <c r="N41" s="127">
        <v>5886</v>
      </c>
      <c r="O41" s="126">
        <v>5707</v>
      </c>
      <c r="P41" s="126">
        <v>5990</v>
      </c>
      <c r="Q41" s="126">
        <v>5970</v>
      </c>
      <c r="R41" s="126">
        <v>5987</v>
      </c>
      <c r="S41" s="128">
        <v>6064</v>
      </c>
      <c r="T41" s="126">
        <v>6365</v>
      </c>
      <c r="U41" s="126">
        <v>6520</v>
      </c>
      <c r="V41" s="34"/>
      <c r="W41" s="125" t="s">
        <v>41</v>
      </c>
      <c r="X41" s="127">
        <f>F41</f>
        <v>4064</v>
      </c>
      <c r="Y41" s="129">
        <f>J41</f>
        <v>4852</v>
      </c>
      <c r="Z41" s="129">
        <f>N41</f>
        <v>5886</v>
      </c>
      <c r="AA41" s="129">
        <f>R41</f>
        <v>5987</v>
      </c>
    </row>
    <row r="42" spans="1:29" x14ac:dyDescent="0.4">
      <c r="B42" s="130" t="s">
        <v>42</v>
      </c>
      <c r="C42" s="131">
        <v>2765</v>
      </c>
      <c r="D42" s="131">
        <v>3048</v>
      </c>
      <c r="E42" s="131">
        <v>3136</v>
      </c>
      <c r="F42" s="132">
        <v>3262</v>
      </c>
      <c r="G42" s="131">
        <v>3409</v>
      </c>
      <c r="H42" s="131">
        <v>3602</v>
      </c>
      <c r="I42" s="131">
        <v>3736</v>
      </c>
      <c r="J42" s="132">
        <v>3960</v>
      </c>
      <c r="K42" s="131">
        <v>4269</v>
      </c>
      <c r="L42" s="131">
        <v>4555</v>
      </c>
      <c r="M42" s="131">
        <v>4677</v>
      </c>
      <c r="N42" s="132">
        <v>4812</v>
      </c>
      <c r="O42" s="131">
        <v>4697</v>
      </c>
      <c r="P42" s="131">
        <v>4940</v>
      </c>
      <c r="Q42" s="131">
        <v>4887</v>
      </c>
      <c r="R42" s="131">
        <v>4858</v>
      </c>
      <c r="S42" s="133">
        <v>4882</v>
      </c>
      <c r="T42" s="131">
        <v>5126</v>
      </c>
      <c r="U42" s="131">
        <v>5181</v>
      </c>
      <c r="V42" s="34"/>
      <c r="W42" s="130" t="s">
        <v>43</v>
      </c>
      <c r="X42" s="132">
        <f>F42</f>
        <v>3262</v>
      </c>
      <c r="Y42" s="134">
        <f>J42</f>
        <v>3960</v>
      </c>
      <c r="Z42" s="134">
        <f>N42</f>
        <v>4812</v>
      </c>
      <c r="AA42" s="134">
        <f>R42</f>
        <v>4858</v>
      </c>
    </row>
    <row r="43" spans="1:29" x14ac:dyDescent="0.4">
      <c r="B43" s="130" t="s">
        <v>44</v>
      </c>
      <c r="C43" s="131">
        <f>C41-C42</f>
        <v>759</v>
      </c>
      <c r="D43" s="131">
        <f t="shared" ref="D43:I43" si="1">D41-D42</f>
        <v>804</v>
      </c>
      <c r="E43" s="131">
        <f t="shared" si="1"/>
        <v>839</v>
      </c>
      <c r="F43" s="132">
        <f t="shared" si="1"/>
        <v>802</v>
      </c>
      <c r="G43" s="131">
        <f t="shared" si="1"/>
        <v>818</v>
      </c>
      <c r="H43" s="131">
        <f t="shared" si="1"/>
        <v>836</v>
      </c>
      <c r="I43" s="131">
        <f t="shared" si="1"/>
        <v>848</v>
      </c>
      <c r="J43" s="132">
        <v>892</v>
      </c>
      <c r="K43" s="131">
        <v>913</v>
      </c>
      <c r="L43" s="131">
        <v>983</v>
      </c>
      <c r="M43" s="131">
        <v>1031</v>
      </c>
      <c r="N43" s="132">
        <v>1074</v>
      </c>
      <c r="O43" s="131">
        <v>1010</v>
      </c>
      <c r="P43" s="131">
        <v>1050</v>
      </c>
      <c r="Q43" s="131">
        <v>1083</v>
      </c>
      <c r="R43" s="131">
        <v>1129</v>
      </c>
      <c r="S43" s="133">
        <v>1182</v>
      </c>
      <c r="T43" s="131">
        <v>1239</v>
      </c>
      <c r="U43" s="131">
        <v>1339</v>
      </c>
      <c r="V43" s="34"/>
      <c r="W43" s="130" t="s">
        <v>44</v>
      </c>
      <c r="X43" s="132">
        <f>F43</f>
        <v>802</v>
      </c>
      <c r="Y43" s="134">
        <f>J43</f>
        <v>892</v>
      </c>
      <c r="Z43" s="134">
        <f>N43</f>
        <v>1074</v>
      </c>
      <c r="AA43" s="134">
        <f>R43</f>
        <v>1129</v>
      </c>
    </row>
    <row r="44" spans="1:29" x14ac:dyDescent="0.4">
      <c r="B44" s="130" t="s">
        <v>45</v>
      </c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3"/>
      <c r="P44" s="3"/>
      <c r="Q44" s="3"/>
      <c r="R44" s="3"/>
      <c r="S44" s="136"/>
      <c r="T44" s="3"/>
      <c r="U44" s="3"/>
      <c r="V44" s="3"/>
      <c r="W44" s="130"/>
      <c r="X44" s="131"/>
      <c r="Y44" s="131"/>
      <c r="Z44" s="131"/>
      <c r="AA44" s="131"/>
    </row>
    <row r="45" spans="1:29" x14ac:dyDescent="0.4">
      <c r="B45" s="130" t="s">
        <v>46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3"/>
      <c r="P45" s="3"/>
      <c r="Q45" s="3"/>
      <c r="R45" s="3"/>
      <c r="S45" s="136"/>
      <c r="T45" s="3"/>
      <c r="U45" s="3"/>
      <c r="V45" s="3"/>
      <c r="W45" s="130"/>
      <c r="X45" s="131"/>
      <c r="Y45" s="131"/>
      <c r="Z45" s="131"/>
      <c r="AA45" s="131"/>
    </row>
    <row r="46" spans="1:29" x14ac:dyDescent="0.4">
      <c r="B46" s="130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3"/>
      <c r="P46" s="3"/>
      <c r="Q46" s="3"/>
      <c r="R46" s="3"/>
      <c r="S46" s="136"/>
      <c r="T46" s="34"/>
      <c r="U46" s="34"/>
      <c r="V46" s="3"/>
      <c r="W46" s="130"/>
      <c r="X46" s="136"/>
      <c r="Y46" s="136"/>
      <c r="Z46" s="136"/>
      <c r="AA46" s="136"/>
    </row>
    <row r="47" spans="1:29" x14ac:dyDescent="0.4">
      <c r="B47" s="140" t="s">
        <v>47</v>
      </c>
      <c r="C47" s="141"/>
      <c r="D47" s="142"/>
      <c r="E47" s="142"/>
      <c r="F47" s="142"/>
      <c r="G47" s="141"/>
      <c r="H47" s="142"/>
      <c r="I47" s="142"/>
      <c r="J47" s="142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34"/>
      <c r="W47" s="140" t="s">
        <v>47</v>
      </c>
      <c r="X47" s="142"/>
      <c r="Y47" s="142"/>
      <c r="Z47" s="142"/>
      <c r="AA47" s="142"/>
    </row>
    <row r="48" spans="1:29" x14ac:dyDescent="0.4">
      <c r="B48" s="125" t="s">
        <v>48</v>
      </c>
      <c r="C48" s="143">
        <v>3.4</v>
      </c>
      <c r="D48" s="143">
        <v>3.6</v>
      </c>
      <c r="E48" s="143">
        <v>4</v>
      </c>
      <c r="F48" s="144">
        <v>4.0999999999999996</v>
      </c>
      <c r="G48" s="143">
        <v>3.6</v>
      </c>
      <c r="H48" s="143">
        <v>4</v>
      </c>
      <c r="I48" s="143">
        <v>4.9000000000000004</v>
      </c>
      <c r="J48" s="144">
        <v>5.0999999999999996</v>
      </c>
      <c r="K48" s="143">
        <v>4.7</v>
      </c>
      <c r="L48" s="143">
        <v>5.0999999999999996</v>
      </c>
      <c r="M48" s="143">
        <v>5.7</v>
      </c>
      <c r="N48" s="144">
        <v>5.8</v>
      </c>
      <c r="O48" s="143">
        <v>5.5</v>
      </c>
      <c r="P48" s="143">
        <v>5.6479999999999997</v>
      </c>
      <c r="Q48" s="143">
        <v>6.2</v>
      </c>
      <c r="R48" s="143">
        <v>5.6</v>
      </c>
      <c r="S48" s="145">
        <v>4.8</v>
      </c>
      <c r="T48" s="143">
        <v>5.6109999999999998</v>
      </c>
      <c r="U48" s="143">
        <v>6.4</v>
      </c>
      <c r="V48" s="34"/>
      <c r="W48" s="125" t="s">
        <v>49</v>
      </c>
      <c r="X48" s="144">
        <v>15.1</v>
      </c>
      <c r="Y48" s="146">
        <v>17.7</v>
      </c>
      <c r="Z48" s="146">
        <f>SUM(K48:N48)</f>
        <v>21.3</v>
      </c>
      <c r="AA48" s="146">
        <f>SUM(O48:R48)</f>
        <v>22.948</v>
      </c>
      <c r="AB48" s="46"/>
      <c r="AC48" s="46"/>
    </row>
    <row r="49" spans="2:30" x14ac:dyDescent="0.4">
      <c r="B49" s="147" t="s">
        <v>50</v>
      </c>
      <c r="C49" s="148">
        <v>70.556080745861166</v>
      </c>
      <c r="D49" s="148">
        <v>74.169829759194727</v>
      </c>
      <c r="E49" s="148">
        <v>78.211836456570424</v>
      </c>
      <c r="F49" s="149">
        <v>82.339676810688417</v>
      </c>
      <c r="G49" s="148">
        <v>85.974004017618455</v>
      </c>
      <c r="H49" s="148">
        <v>90.019025851971179</v>
      </c>
      <c r="I49" s="148">
        <v>94.885595678867574</v>
      </c>
      <c r="J49" s="149">
        <v>100.817998460797</v>
      </c>
      <c r="K49" s="148">
        <v>105.517998460797</v>
      </c>
      <c r="L49" s="148">
        <v>110.617998460797</v>
      </c>
      <c r="M49" s="148">
        <v>116.317998460797</v>
      </c>
      <c r="N49" s="149">
        <v>122.407998460797</v>
      </c>
      <c r="O49" s="148">
        <v>127.907998460797</v>
      </c>
      <c r="P49" s="148">
        <v>133.55599846079701</v>
      </c>
      <c r="Q49" s="148">
        <v>139.755998460797</v>
      </c>
      <c r="R49" s="148">
        <v>145.91299846079698</v>
      </c>
      <c r="S49" s="150">
        <f>R49+S48</f>
        <v>150.712998460797</v>
      </c>
      <c r="T49" s="148">
        <f>T48+S49</f>
        <v>156.32399846079699</v>
      </c>
      <c r="U49" s="148">
        <f>U48+T49</f>
        <v>162.72399846079699</v>
      </c>
      <c r="V49" s="34"/>
      <c r="W49" s="151"/>
      <c r="X49" s="152"/>
      <c r="Y49" s="153"/>
      <c r="Z49" s="153"/>
      <c r="AA49" s="153"/>
    </row>
    <row r="50" spans="2:30" x14ac:dyDescent="0.4">
      <c r="B50" s="130" t="s">
        <v>51</v>
      </c>
      <c r="C50" s="136">
        <v>153</v>
      </c>
      <c r="D50" s="136">
        <v>157</v>
      </c>
      <c r="E50" s="136">
        <v>163</v>
      </c>
      <c r="F50" s="137">
        <v>161</v>
      </c>
      <c r="G50" s="136">
        <v>166</v>
      </c>
      <c r="H50" s="136">
        <v>162</v>
      </c>
      <c r="I50" s="136">
        <v>162</v>
      </c>
      <c r="J50" s="137">
        <v>160</v>
      </c>
      <c r="K50" s="136">
        <v>158</v>
      </c>
      <c r="L50" s="136">
        <v>152</v>
      </c>
      <c r="M50" s="136">
        <v>152</v>
      </c>
      <c r="N50" s="137">
        <v>156</v>
      </c>
      <c r="O50" s="136">
        <v>155</v>
      </c>
      <c r="P50" s="136">
        <v>168</v>
      </c>
      <c r="Q50" s="136">
        <v>171</v>
      </c>
      <c r="R50" s="136">
        <v>183</v>
      </c>
      <c r="S50" s="138">
        <v>188</v>
      </c>
      <c r="T50" s="136">
        <v>196</v>
      </c>
      <c r="U50" s="136">
        <v>211</v>
      </c>
      <c r="V50" s="34"/>
      <c r="W50" s="130" t="s">
        <v>52</v>
      </c>
      <c r="X50" s="137">
        <v>161</v>
      </c>
      <c r="Y50" s="154">
        <v>167</v>
      </c>
      <c r="Z50" s="154">
        <v>173</v>
      </c>
      <c r="AA50" s="154">
        <v>194</v>
      </c>
    </row>
    <row r="51" spans="2:30" x14ac:dyDescent="0.4">
      <c r="B51" s="130" t="s">
        <v>53</v>
      </c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3"/>
      <c r="U51" s="3"/>
      <c r="V51" s="3"/>
      <c r="W51" s="130"/>
      <c r="X51" s="136"/>
      <c r="Y51" s="136"/>
      <c r="Z51" s="136"/>
      <c r="AA51" s="136"/>
    </row>
    <row r="52" spans="2:30" x14ac:dyDescent="0.4">
      <c r="B52" s="13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3"/>
      <c r="U52" s="3"/>
      <c r="V52" s="3"/>
      <c r="W52" s="135"/>
      <c r="X52" s="136"/>
      <c r="Y52" s="136"/>
      <c r="Z52" s="136"/>
      <c r="AA52" s="136"/>
    </row>
    <row r="53" spans="2:30" x14ac:dyDescent="0.4">
      <c r="B53" s="135" t="s">
        <v>54</v>
      </c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3"/>
      <c r="U53" s="3"/>
      <c r="V53" s="3"/>
      <c r="W53" s="135" t="s">
        <v>54</v>
      </c>
      <c r="X53" s="139"/>
      <c r="Y53" s="139"/>
      <c r="Z53" s="139"/>
      <c r="AA53" s="139"/>
    </row>
    <row r="54" spans="2:30" x14ac:dyDescent="0.4">
      <c r="B54" s="130" t="s">
        <v>55</v>
      </c>
      <c r="C54" s="156">
        <v>0.36</v>
      </c>
      <c r="D54" s="156">
        <v>0.33</v>
      </c>
      <c r="E54" s="156">
        <v>0.32</v>
      </c>
      <c r="F54" s="139">
        <v>0.32</v>
      </c>
      <c r="G54" s="156">
        <v>0.26</v>
      </c>
      <c r="H54" s="156">
        <v>0.24</v>
      </c>
      <c r="I54" s="156">
        <v>0.23</v>
      </c>
      <c r="J54" s="139">
        <v>0.19</v>
      </c>
      <c r="K54" s="156">
        <v>0.17</v>
      </c>
      <c r="L54" s="157">
        <v>0.18176529020621526</v>
      </c>
      <c r="M54" s="158">
        <v>0.17199999999999999</v>
      </c>
      <c r="N54" s="139">
        <v>0.15578136199704087</v>
      </c>
      <c r="O54" s="156">
        <v>0.14000000000000001</v>
      </c>
      <c r="P54" s="156">
        <v>0.1</v>
      </c>
      <c r="Q54" s="156">
        <v>0.09</v>
      </c>
      <c r="R54" s="156">
        <v>0.09</v>
      </c>
      <c r="S54" s="159">
        <v>0.08</v>
      </c>
      <c r="T54" s="156">
        <v>0.08</v>
      </c>
      <c r="U54" s="156">
        <v>0.08</v>
      </c>
      <c r="V54" s="3"/>
      <c r="W54" s="130" t="s">
        <v>55</v>
      </c>
      <c r="X54" s="139">
        <v>0.33</v>
      </c>
      <c r="Y54" s="160">
        <v>0.23</v>
      </c>
      <c r="Z54" s="160">
        <v>0.17</v>
      </c>
      <c r="AA54" s="139">
        <v>0.1</v>
      </c>
      <c r="AB54" s="161"/>
      <c r="AC54" s="161"/>
      <c r="AD54" s="161"/>
    </row>
    <row r="55" spans="2:30" x14ac:dyDescent="0.4">
      <c r="B55" s="130" t="s">
        <v>56</v>
      </c>
      <c r="C55" s="156">
        <v>0.17</v>
      </c>
      <c r="D55" s="156">
        <v>0.17</v>
      </c>
      <c r="E55" s="156">
        <v>0.18</v>
      </c>
      <c r="F55" s="139">
        <v>0.18</v>
      </c>
      <c r="G55" s="156">
        <v>0.19</v>
      </c>
      <c r="H55" s="156">
        <v>0.19</v>
      </c>
      <c r="I55" s="156">
        <v>0.16</v>
      </c>
      <c r="J55" s="139">
        <v>0.22</v>
      </c>
      <c r="K55" s="156">
        <v>0.22</v>
      </c>
      <c r="L55" s="157">
        <v>0.19750851898648872</v>
      </c>
      <c r="M55" s="158">
        <v>0.16700000000000001</v>
      </c>
      <c r="N55" s="139">
        <v>0.19457157271586925</v>
      </c>
      <c r="O55" s="156">
        <v>0.2</v>
      </c>
      <c r="P55" s="156">
        <v>0.21</v>
      </c>
      <c r="Q55" s="156">
        <v>0.18</v>
      </c>
      <c r="R55" s="156">
        <v>0.19</v>
      </c>
      <c r="S55" s="159">
        <v>0.18</v>
      </c>
      <c r="T55" s="156">
        <v>0.17</v>
      </c>
      <c r="U55" s="156">
        <v>0.17</v>
      </c>
      <c r="V55" s="3"/>
      <c r="W55" s="130" t="s">
        <v>56</v>
      </c>
      <c r="X55" s="139">
        <v>0.17</v>
      </c>
      <c r="Y55" s="160">
        <v>0.19</v>
      </c>
      <c r="Z55" s="160">
        <v>0.18</v>
      </c>
      <c r="AA55" s="139">
        <v>0.2</v>
      </c>
    </row>
    <row r="56" spans="2:30" x14ac:dyDescent="0.4">
      <c r="B56" s="130" t="s">
        <v>57</v>
      </c>
      <c r="C56" s="156">
        <v>7.0000000000000007E-2</v>
      </c>
      <c r="D56" s="156">
        <v>7.0000000000000007E-2</v>
      </c>
      <c r="E56" s="156">
        <v>0.06</v>
      </c>
      <c r="F56" s="139">
        <v>0.06</v>
      </c>
      <c r="G56" s="156">
        <v>7.0000000000000007E-2</v>
      </c>
      <c r="H56" s="156">
        <v>7.0000000000000007E-2</v>
      </c>
      <c r="I56" s="156">
        <v>0.09</v>
      </c>
      <c r="J56" s="139">
        <v>7.0000000000000007E-2</v>
      </c>
      <c r="K56" s="156">
        <v>0.08</v>
      </c>
      <c r="L56" s="157">
        <v>8.7624881557387221E-2</v>
      </c>
      <c r="M56" s="158">
        <v>7.1999999999999995E-2</v>
      </c>
      <c r="N56" s="139">
        <v>7.2976415264367517E-2</v>
      </c>
      <c r="O56" s="156">
        <v>0.08</v>
      </c>
      <c r="P56" s="156">
        <v>0.08</v>
      </c>
      <c r="Q56" s="156">
        <v>0.1</v>
      </c>
      <c r="R56" s="156">
        <v>0.09</v>
      </c>
      <c r="S56" s="159">
        <v>0.09</v>
      </c>
      <c r="T56" s="156">
        <v>0.09</v>
      </c>
      <c r="U56" s="156">
        <v>0.09</v>
      </c>
      <c r="V56" s="3"/>
      <c r="W56" s="130" t="s">
        <v>57</v>
      </c>
      <c r="X56" s="139">
        <v>7.0000000000000007E-2</v>
      </c>
      <c r="Y56" s="160">
        <v>7.0000000000000007E-2</v>
      </c>
      <c r="Z56" s="160">
        <v>0.08</v>
      </c>
      <c r="AA56" s="139">
        <v>0.09</v>
      </c>
    </row>
    <row r="57" spans="2:30" x14ac:dyDescent="0.4">
      <c r="B57" s="130" t="s">
        <v>58</v>
      </c>
      <c r="C57" s="156">
        <v>0.4</v>
      </c>
      <c r="D57" s="156">
        <v>0.43</v>
      </c>
      <c r="E57" s="156">
        <v>0.44</v>
      </c>
      <c r="F57" s="139">
        <v>0.44</v>
      </c>
      <c r="G57" s="156">
        <v>0.48</v>
      </c>
      <c r="H57" s="156">
        <v>0.5</v>
      </c>
      <c r="I57" s="156">
        <v>0.52</v>
      </c>
      <c r="J57" s="139">
        <v>0.52</v>
      </c>
      <c r="K57" s="156">
        <v>0.53</v>
      </c>
      <c r="L57" s="157">
        <v>0.53310130924990884</v>
      </c>
      <c r="M57" s="158">
        <v>0.58799999999999997</v>
      </c>
      <c r="N57" s="139">
        <v>0.57667065002272244</v>
      </c>
      <c r="O57" s="156">
        <v>0.57999999999999996</v>
      </c>
      <c r="P57" s="156">
        <v>0.61</v>
      </c>
      <c r="Q57" s="156">
        <v>0.63</v>
      </c>
      <c r="R57" s="156">
        <v>0.63</v>
      </c>
      <c r="S57" s="159">
        <v>0.65</v>
      </c>
      <c r="T57" s="156">
        <v>0.66</v>
      </c>
      <c r="U57" s="156">
        <v>0.66</v>
      </c>
      <c r="V57" s="3"/>
      <c r="W57" s="130" t="s">
        <v>58</v>
      </c>
      <c r="X57" s="139">
        <v>0.43</v>
      </c>
      <c r="Y57" s="160">
        <v>0.51</v>
      </c>
      <c r="Z57" s="160">
        <v>0.56999999999999995</v>
      </c>
      <c r="AA57" s="139">
        <v>0.61</v>
      </c>
    </row>
    <row r="58" spans="2:30" x14ac:dyDescent="0.4">
      <c r="B58" s="2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3"/>
      <c r="U58" s="3"/>
      <c r="V58" s="3"/>
      <c r="W58" s="2"/>
      <c r="X58" s="136"/>
      <c r="Y58" s="136"/>
      <c r="Z58" s="136"/>
      <c r="AA58" s="136"/>
    </row>
    <row r="59" spans="2:30" x14ac:dyDescent="0.4">
      <c r="B59" s="140" t="s">
        <v>59</v>
      </c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3"/>
      <c r="U59" s="3"/>
      <c r="V59" s="3"/>
      <c r="W59" s="140" t="s">
        <v>59</v>
      </c>
      <c r="X59" s="142"/>
      <c r="Y59" s="142"/>
      <c r="Z59" s="142"/>
      <c r="AA59" s="142"/>
    </row>
    <row r="60" spans="2:30" x14ac:dyDescent="0.4">
      <c r="B60" s="125" t="s">
        <v>60</v>
      </c>
      <c r="C60" s="162">
        <v>54</v>
      </c>
      <c r="D60" s="162">
        <v>38</v>
      </c>
      <c r="E60" s="162">
        <v>51</v>
      </c>
      <c r="F60" s="163">
        <v>39</v>
      </c>
      <c r="G60" s="162">
        <v>25</v>
      </c>
      <c r="H60" s="162">
        <v>20</v>
      </c>
      <c r="I60" s="162">
        <v>43</v>
      </c>
      <c r="J60" s="163">
        <v>25</v>
      </c>
      <c r="K60" s="162">
        <v>41</v>
      </c>
      <c r="L60" s="162">
        <v>26</v>
      </c>
      <c r="M60" s="162">
        <v>48</v>
      </c>
      <c r="N60" s="163">
        <v>26</v>
      </c>
      <c r="O60" s="162">
        <v>16</v>
      </c>
      <c r="P60" s="162">
        <v>35</v>
      </c>
      <c r="Q60" s="162">
        <v>42</v>
      </c>
      <c r="R60" s="162">
        <v>32</v>
      </c>
      <c r="S60" s="164">
        <v>28</v>
      </c>
      <c r="T60" s="162">
        <v>34</v>
      </c>
      <c r="U60" s="162">
        <v>51</v>
      </c>
      <c r="V60" s="3"/>
      <c r="W60" s="125" t="s">
        <v>60</v>
      </c>
      <c r="X60" s="163">
        <f>SUM(C60:F60)</f>
        <v>182</v>
      </c>
      <c r="Y60" s="163">
        <f>SUM(G60:J60)</f>
        <v>113</v>
      </c>
      <c r="Z60" s="163">
        <f>SUM(K60:N60)</f>
        <v>141</v>
      </c>
      <c r="AA60" s="163">
        <f>SUM(O60:R60)</f>
        <v>125</v>
      </c>
    </row>
    <row r="61" spans="2:30" x14ac:dyDescent="0.4">
      <c r="B61" s="135" t="s">
        <v>54</v>
      </c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9"/>
      <c r="O61" s="136"/>
      <c r="P61" s="136"/>
      <c r="Q61" s="136"/>
      <c r="R61" s="136"/>
      <c r="S61" s="138"/>
      <c r="T61" s="136"/>
      <c r="U61" s="136"/>
      <c r="V61" s="3"/>
      <c r="W61" s="135" t="s">
        <v>54</v>
      </c>
      <c r="X61" s="137"/>
      <c r="Y61" s="137"/>
      <c r="Z61" s="137"/>
      <c r="AA61" s="137"/>
    </row>
    <row r="62" spans="2:30" x14ac:dyDescent="0.4">
      <c r="B62" s="130" t="s">
        <v>55</v>
      </c>
      <c r="C62" s="136">
        <v>1</v>
      </c>
      <c r="D62" s="136">
        <v>1</v>
      </c>
      <c r="E62" s="136">
        <v>2</v>
      </c>
      <c r="F62" s="137">
        <v>2</v>
      </c>
      <c r="G62" s="136">
        <v>2</v>
      </c>
      <c r="H62" s="136">
        <v>1</v>
      </c>
      <c r="I62" s="136">
        <v>3</v>
      </c>
      <c r="J62" s="137">
        <v>2</v>
      </c>
      <c r="K62" s="136">
        <v>0</v>
      </c>
      <c r="L62" s="136">
        <v>0</v>
      </c>
      <c r="M62" s="136">
        <v>0</v>
      </c>
      <c r="N62" s="137">
        <v>0</v>
      </c>
      <c r="O62" s="136">
        <v>0</v>
      </c>
      <c r="P62" s="136">
        <v>0</v>
      </c>
      <c r="Q62" s="136">
        <v>0</v>
      </c>
      <c r="R62" s="136">
        <v>0</v>
      </c>
      <c r="S62" s="138">
        <v>0</v>
      </c>
      <c r="T62" s="136">
        <v>0</v>
      </c>
      <c r="U62" s="136">
        <v>0</v>
      </c>
      <c r="V62" s="3"/>
      <c r="W62" s="130" t="s">
        <v>55</v>
      </c>
      <c r="X62" s="137">
        <f>SUM(C62:F62)</f>
        <v>6</v>
      </c>
      <c r="Y62" s="137">
        <f>SUM(G62:J62)</f>
        <v>8</v>
      </c>
      <c r="Z62" s="137">
        <f>SUM(K62:N62)</f>
        <v>0</v>
      </c>
      <c r="AA62" s="137">
        <f>SUM(O62:R62)</f>
        <v>0</v>
      </c>
    </row>
    <row r="63" spans="2:30" x14ac:dyDescent="0.4">
      <c r="B63" s="130" t="s">
        <v>56</v>
      </c>
      <c r="C63" s="136">
        <v>16</v>
      </c>
      <c r="D63" s="136">
        <v>10</v>
      </c>
      <c r="E63" s="136">
        <v>12</v>
      </c>
      <c r="F63" s="137">
        <v>8</v>
      </c>
      <c r="G63" s="136">
        <v>6</v>
      </c>
      <c r="H63" s="136">
        <v>2</v>
      </c>
      <c r="I63" s="136">
        <v>7</v>
      </c>
      <c r="J63" s="137">
        <v>6</v>
      </c>
      <c r="K63" s="136">
        <v>7</v>
      </c>
      <c r="L63" s="136">
        <v>7</v>
      </c>
      <c r="M63" s="165">
        <v>19</v>
      </c>
      <c r="N63" s="137">
        <v>12</v>
      </c>
      <c r="O63" s="136">
        <v>3</v>
      </c>
      <c r="P63" s="136">
        <v>14</v>
      </c>
      <c r="Q63" s="136">
        <v>8</v>
      </c>
      <c r="R63" s="136">
        <v>10</v>
      </c>
      <c r="S63" s="138">
        <v>7</v>
      </c>
      <c r="T63" s="136">
        <v>13</v>
      </c>
      <c r="U63" s="136">
        <v>19</v>
      </c>
      <c r="V63" s="3"/>
      <c r="W63" s="130" t="s">
        <v>56</v>
      </c>
      <c r="X63" s="137">
        <f>SUM(C63:F63)</f>
        <v>46</v>
      </c>
      <c r="Y63" s="137">
        <f>SUM(G63:J63)</f>
        <v>21</v>
      </c>
      <c r="Z63" s="137">
        <f>SUM(K63:N63)</f>
        <v>45</v>
      </c>
      <c r="AA63" s="137">
        <f t="shared" ref="AA63:AA66" si="2">SUM(O63:R63)</f>
        <v>35</v>
      </c>
    </row>
    <row r="64" spans="2:30" x14ac:dyDescent="0.4">
      <c r="B64" s="130" t="s">
        <v>57</v>
      </c>
      <c r="C64" s="136">
        <v>8</v>
      </c>
      <c r="D64" s="136">
        <v>2</v>
      </c>
      <c r="E64" s="136">
        <v>4</v>
      </c>
      <c r="F64" s="137">
        <v>5</v>
      </c>
      <c r="G64" s="136">
        <v>2</v>
      </c>
      <c r="H64" s="136">
        <v>4</v>
      </c>
      <c r="I64" s="136">
        <v>3</v>
      </c>
      <c r="J64" s="137">
        <v>0</v>
      </c>
      <c r="K64" s="136">
        <v>5</v>
      </c>
      <c r="L64" s="136">
        <v>4</v>
      </c>
      <c r="M64" s="165">
        <v>5</v>
      </c>
      <c r="N64" s="137">
        <v>2</v>
      </c>
      <c r="O64" s="136">
        <v>1</v>
      </c>
      <c r="P64" s="136">
        <v>5</v>
      </c>
      <c r="Q64" s="136">
        <v>3</v>
      </c>
      <c r="R64" s="136">
        <v>3</v>
      </c>
      <c r="S64" s="138">
        <v>2</v>
      </c>
      <c r="T64" s="136">
        <v>1</v>
      </c>
      <c r="U64" s="136">
        <v>5</v>
      </c>
      <c r="V64" s="3"/>
      <c r="W64" s="130" t="s">
        <v>57</v>
      </c>
      <c r="X64" s="137">
        <f>SUM(C64:F64)</f>
        <v>19</v>
      </c>
      <c r="Y64" s="137">
        <f>SUM(G64:J64)</f>
        <v>9</v>
      </c>
      <c r="Z64" s="137">
        <f>SUM(K64:N64)</f>
        <v>16</v>
      </c>
      <c r="AA64" s="137">
        <f t="shared" si="2"/>
        <v>12</v>
      </c>
    </row>
    <row r="65" spans="2:27" x14ac:dyDescent="0.4">
      <c r="B65" s="130" t="s">
        <v>58</v>
      </c>
      <c r="C65" s="136">
        <v>20</v>
      </c>
      <c r="D65" s="136">
        <v>19</v>
      </c>
      <c r="E65" s="136">
        <v>25</v>
      </c>
      <c r="F65" s="137">
        <v>22</v>
      </c>
      <c r="G65" s="136">
        <v>13</v>
      </c>
      <c r="H65" s="136">
        <v>10</v>
      </c>
      <c r="I65" s="136">
        <v>22</v>
      </c>
      <c r="J65" s="137">
        <v>15</v>
      </c>
      <c r="K65" s="136">
        <v>20</v>
      </c>
      <c r="L65" s="136">
        <v>11</v>
      </c>
      <c r="M65" s="165">
        <v>17</v>
      </c>
      <c r="N65" s="137">
        <v>10</v>
      </c>
      <c r="O65" s="136">
        <v>11</v>
      </c>
      <c r="P65" s="136">
        <v>13</v>
      </c>
      <c r="Q65" s="136">
        <v>21</v>
      </c>
      <c r="R65" s="136">
        <v>14</v>
      </c>
      <c r="S65" s="138">
        <v>19</v>
      </c>
      <c r="T65" s="136">
        <v>18</v>
      </c>
      <c r="U65" s="136">
        <v>18</v>
      </c>
      <c r="V65" s="3"/>
      <c r="W65" s="130" t="s">
        <v>58</v>
      </c>
      <c r="X65" s="137">
        <f>SUM(C65:F65)</f>
        <v>86</v>
      </c>
      <c r="Y65" s="137">
        <f>SUM(G65:J65)</f>
        <v>60</v>
      </c>
      <c r="Z65" s="137">
        <f>SUM(K65:N65)</f>
        <v>58</v>
      </c>
      <c r="AA65" s="137">
        <f t="shared" si="2"/>
        <v>59</v>
      </c>
    </row>
    <row r="66" spans="2:27" x14ac:dyDescent="0.4">
      <c r="B66" s="130" t="s">
        <v>61</v>
      </c>
      <c r="C66" s="136">
        <v>9</v>
      </c>
      <c r="D66" s="136">
        <v>6</v>
      </c>
      <c r="E66" s="136">
        <v>8</v>
      </c>
      <c r="F66" s="137">
        <v>2</v>
      </c>
      <c r="G66" s="136">
        <v>2</v>
      </c>
      <c r="H66" s="136">
        <v>3</v>
      </c>
      <c r="I66" s="136">
        <v>8</v>
      </c>
      <c r="J66" s="137">
        <v>2</v>
      </c>
      <c r="K66" s="136">
        <v>9</v>
      </c>
      <c r="L66" s="136">
        <v>4</v>
      </c>
      <c r="M66" s="165">
        <v>7</v>
      </c>
      <c r="N66" s="137">
        <v>2</v>
      </c>
      <c r="O66" s="136">
        <v>1</v>
      </c>
      <c r="P66" s="136">
        <v>3</v>
      </c>
      <c r="Q66" s="136">
        <v>10</v>
      </c>
      <c r="R66" s="136">
        <v>5</v>
      </c>
      <c r="S66" s="138">
        <v>0</v>
      </c>
      <c r="T66" s="136">
        <v>2</v>
      </c>
      <c r="U66" s="136">
        <v>9</v>
      </c>
      <c r="V66" s="3"/>
      <c r="W66" s="130" t="s">
        <v>61</v>
      </c>
      <c r="X66" s="137">
        <f>SUM(C66:F66)</f>
        <v>25</v>
      </c>
      <c r="Y66" s="137">
        <f>SUM(G66:J66)</f>
        <v>15</v>
      </c>
      <c r="Z66" s="137">
        <f>SUM(K66:N66)</f>
        <v>22</v>
      </c>
      <c r="AA66" s="137">
        <f t="shared" si="2"/>
        <v>19</v>
      </c>
    </row>
    <row r="67" spans="2:27" x14ac:dyDescent="0.4">
      <c r="B67" s="130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3"/>
      <c r="W67" s="130"/>
      <c r="X67" s="136"/>
      <c r="Y67" s="136"/>
      <c r="Z67" s="136"/>
      <c r="AA67" s="136"/>
    </row>
    <row r="68" spans="2:27" x14ac:dyDescent="0.4">
      <c r="B68" s="135" t="s">
        <v>62</v>
      </c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V68" s="3"/>
      <c r="W68" s="135"/>
      <c r="X68" s="136"/>
      <c r="Y68" s="136"/>
      <c r="Z68" s="136"/>
      <c r="AA68" s="136"/>
    </row>
    <row r="69" spans="2:27" x14ac:dyDescent="0.4">
      <c r="B69" s="125" t="s">
        <v>63</v>
      </c>
      <c r="C69" s="126">
        <v>1280</v>
      </c>
      <c r="D69" s="126">
        <v>1302</v>
      </c>
      <c r="E69" s="126">
        <v>1348</v>
      </c>
      <c r="F69" s="127">
        <v>1361</v>
      </c>
      <c r="G69" s="126">
        <v>1379</v>
      </c>
      <c r="H69" s="126">
        <v>1396</v>
      </c>
      <c r="I69" s="126">
        <v>1428</v>
      </c>
      <c r="J69" s="127">
        <v>1442</v>
      </c>
      <c r="K69" s="126">
        <v>1482</v>
      </c>
      <c r="L69" s="126">
        <v>1508</v>
      </c>
      <c r="M69" s="126">
        <v>1552</v>
      </c>
      <c r="N69" s="127">
        <f>SUM(N71:N75)</f>
        <v>1577</v>
      </c>
      <c r="O69" s="126">
        <f>SUM(O71:O75)</f>
        <v>1593</v>
      </c>
      <c r="P69" s="126">
        <v>1627</v>
      </c>
      <c r="Q69" s="126">
        <v>1662</v>
      </c>
      <c r="R69" s="126">
        <v>1694</v>
      </c>
      <c r="S69" s="128">
        <v>1671</v>
      </c>
      <c r="T69" s="126">
        <v>1692</v>
      </c>
      <c r="U69" s="126">
        <v>1741</v>
      </c>
      <c r="V69" s="3"/>
      <c r="W69" s="125" t="s">
        <v>63</v>
      </c>
      <c r="X69" s="127">
        <f>E69</f>
        <v>1348</v>
      </c>
      <c r="Y69" s="127">
        <f>J69</f>
        <v>1442</v>
      </c>
      <c r="Z69" s="127">
        <f>N69</f>
        <v>1577</v>
      </c>
      <c r="AA69" s="127">
        <f>R69</f>
        <v>1694</v>
      </c>
    </row>
    <row r="70" spans="2:27" x14ac:dyDescent="0.4">
      <c r="B70" s="135" t="s">
        <v>54</v>
      </c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66"/>
      <c r="P70" s="136"/>
      <c r="Q70" s="136"/>
      <c r="R70" s="136"/>
      <c r="S70" s="138"/>
      <c r="T70" s="136"/>
      <c r="U70" s="136"/>
      <c r="V70" s="3"/>
      <c r="W70" s="135" t="s">
        <v>54</v>
      </c>
      <c r="X70" s="137"/>
      <c r="Y70" s="137"/>
      <c r="Z70" s="137"/>
      <c r="AA70" s="137"/>
    </row>
    <row r="71" spans="2:27" x14ac:dyDescent="0.4">
      <c r="B71" s="130" t="s">
        <v>55</v>
      </c>
      <c r="C71" s="136">
        <v>529</v>
      </c>
      <c r="D71" s="136">
        <v>516</v>
      </c>
      <c r="E71" s="136">
        <v>517</v>
      </c>
      <c r="F71" s="137">
        <v>502</v>
      </c>
      <c r="G71" s="136">
        <v>502</v>
      </c>
      <c r="H71" s="136">
        <v>503</v>
      </c>
      <c r="I71" s="136">
        <v>498</v>
      </c>
      <c r="J71" s="137">
        <v>500</v>
      </c>
      <c r="K71" s="136">
        <v>500</v>
      </c>
      <c r="L71" s="136">
        <v>500</v>
      </c>
      <c r="M71" s="136">
        <v>500</v>
      </c>
      <c r="N71" s="137">
        <v>499</v>
      </c>
      <c r="O71" s="136">
        <v>499</v>
      </c>
      <c r="P71" s="136">
        <v>499</v>
      </c>
      <c r="Q71" s="136">
        <v>499</v>
      </c>
      <c r="R71" s="136">
        <v>499</v>
      </c>
      <c r="S71" s="138">
        <v>452</v>
      </c>
      <c r="T71" s="136">
        <v>452</v>
      </c>
      <c r="U71" s="136">
        <v>451</v>
      </c>
      <c r="V71" s="3"/>
      <c r="W71" s="130" t="s">
        <v>55</v>
      </c>
      <c r="X71" s="137">
        <f>E71</f>
        <v>517</v>
      </c>
      <c r="Y71" s="137">
        <f>J71</f>
        <v>500</v>
      </c>
      <c r="Z71" s="137">
        <f>N71</f>
        <v>499</v>
      </c>
      <c r="AA71" s="137">
        <f>R71</f>
        <v>499</v>
      </c>
    </row>
    <row r="72" spans="2:27" x14ac:dyDescent="0.4">
      <c r="B72" s="130" t="s">
        <v>56</v>
      </c>
      <c r="C72" s="136">
        <v>248</v>
      </c>
      <c r="D72" s="136">
        <v>257</v>
      </c>
      <c r="E72" s="136">
        <v>265</v>
      </c>
      <c r="F72" s="137">
        <v>270</v>
      </c>
      <c r="G72" s="136">
        <v>274</v>
      </c>
      <c r="H72" s="136">
        <v>275</v>
      </c>
      <c r="I72" s="136">
        <v>282</v>
      </c>
      <c r="J72" s="137">
        <v>290</v>
      </c>
      <c r="K72" s="136">
        <v>297</v>
      </c>
      <c r="L72" s="136">
        <v>304</v>
      </c>
      <c r="M72" s="136">
        <v>322</v>
      </c>
      <c r="N72" s="137">
        <v>334</v>
      </c>
      <c r="O72" s="136">
        <v>337</v>
      </c>
      <c r="P72" s="136">
        <v>350</v>
      </c>
      <c r="Q72" s="136">
        <v>353</v>
      </c>
      <c r="R72" s="136">
        <v>363</v>
      </c>
      <c r="S72" s="138">
        <v>367</v>
      </c>
      <c r="T72" s="136">
        <v>373</v>
      </c>
      <c r="U72" s="136">
        <v>392</v>
      </c>
      <c r="V72" s="3"/>
      <c r="W72" s="130" t="s">
        <v>56</v>
      </c>
      <c r="X72" s="137">
        <f>E72</f>
        <v>265</v>
      </c>
      <c r="Y72" s="137">
        <f>J72</f>
        <v>290</v>
      </c>
      <c r="Z72" s="137">
        <f>N72</f>
        <v>334</v>
      </c>
      <c r="AA72" s="137">
        <f t="shared" ref="AA72:AA75" si="3">R72</f>
        <v>363</v>
      </c>
    </row>
    <row r="73" spans="2:27" x14ac:dyDescent="0.4">
      <c r="B73" s="130" t="s">
        <v>57</v>
      </c>
      <c r="C73" s="136">
        <v>59</v>
      </c>
      <c r="D73" s="136">
        <v>61</v>
      </c>
      <c r="E73" s="136">
        <v>65</v>
      </c>
      <c r="F73" s="137">
        <v>69</v>
      </c>
      <c r="G73" s="136">
        <v>71</v>
      </c>
      <c r="H73" s="136">
        <v>75</v>
      </c>
      <c r="I73" s="136">
        <v>78</v>
      </c>
      <c r="J73" s="137">
        <v>78</v>
      </c>
      <c r="K73" s="136">
        <v>83</v>
      </c>
      <c r="L73" s="136">
        <v>87</v>
      </c>
      <c r="M73" s="136">
        <v>92</v>
      </c>
      <c r="N73" s="137">
        <v>94</v>
      </c>
      <c r="O73" s="136">
        <v>95</v>
      </c>
      <c r="P73" s="136">
        <v>100</v>
      </c>
      <c r="Q73" s="136">
        <v>103</v>
      </c>
      <c r="R73" s="136">
        <v>106</v>
      </c>
      <c r="S73" s="138">
        <v>109</v>
      </c>
      <c r="T73" s="136">
        <v>109</v>
      </c>
      <c r="U73" s="136">
        <v>113</v>
      </c>
      <c r="V73" s="3"/>
      <c r="W73" s="130" t="s">
        <v>57</v>
      </c>
      <c r="X73" s="137">
        <f>E73</f>
        <v>65</v>
      </c>
      <c r="Y73" s="137">
        <f>J73</f>
        <v>78</v>
      </c>
      <c r="Z73" s="137">
        <f>N73</f>
        <v>94</v>
      </c>
      <c r="AA73" s="137">
        <f t="shared" si="3"/>
        <v>106</v>
      </c>
    </row>
    <row r="74" spans="2:27" x14ac:dyDescent="0.4">
      <c r="B74" s="130" t="s">
        <v>58</v>
      </c>
      <c r="C74" s="136">
        <v>320</v>
      </c>
      <c r="D74" s="136">
        <v>338</v>
      </c>
      <c r="E74" s="136">
        <v>363</v>
      </c>
      <c r="F74" s="137">
        <v>381</v>
      </c>
      <c r="G74" s="136">
        <v>391</v>
      </c>
      <c r="H74" s="136">
        <v>400</v>
      </c>
      <c r="I74" s="136">
        <v>419</v>
      </c>
      <c r="J74" s="137">
        <v>425</v>
      </c>
      <c r="K74" s="136">
        <v>445</v>
      </c>
      <c r="L74" s="136">
        <v>456</v>
      </c>
      <c r="M74" s="136">
        <v>472</v>
      </c>
      <c r="N74" s="137">
        <v>482</v>
      </c>
      <c r="O74" s="136">
        <v>493</v>
      </c>
      <c r="P74" s="136">
        <v>506</v>
      </c>
      <c r="Q74" s="136">
        <v>525</v>
      </c>
      <c r="R74" s="136">
        <v>539</v>
      </c>
      <c r="S74" s="138">
        <v>556</v>
      </c>
      <c r="T74" s="136">
        <v>572</v>
      </c>
      <c r="U74" s="136">
        <v>590</v>
      </c>
      <c r="V74" s="3"/>
      <c r="W74" s="130" t="s">
        <v>58</v>
      </c>
      <c r="X74" s="137">
        <f>E74</f>
        <v>363</v>
      </c>
      <c r="Y74" s="137">
        <f>J74</f>
        <v>425</v>
      </c>
      <c r="Z74" s="137">
        <f>N74</f>
        <v>482</v>
      </c>
      <c r="AA74" s="137">
        <f t="shared" si="3"/>
        <v>539</v>
      </c>
    </row>
    <row r="75" spans="2:27" x14ac:dyDescent="0.4">
      <c r="B75" s="130" t="s">
        <v>61</v>
      </c>
      <c r="C75" s="136">
        <v>124</v>
      </c>
      <c r="D75" s="136">
        <v>130</v>
      </c>
      <c r="E75" s="136">
        <v>138</v>
      </c>
      <c r="F75" s="137">
        <v>139</v>
      </c>
      <c r="G75" s="136">
        <v>141</v>
      </c>
      <c r="H75" s="136">
        <v>143</v>
      </c>
      <c r="I75" s="136">
        <v>151</v>
      </c>
      <c r="J75" s="137">
        <v>149</v>
      </c>
      <c r="K75" s="136">
        <v>157</v>
      </c>
      <c r="L75" s="136">
        <v>161</v>
      </c>
      <c r="M75" s="136">
        <v>166</v>
      </c>
      <c r="N75" s="137">
        <v>168</v>
      </c>
      <c r="O75" s="136">
        <v>169</v>
      </c>
      <c r="P75" s="136">
        <v>172</v>
      </c>
      <c r="Q75" s="136">
        <v>182</v>
      </c>
      <c r="R75" s="136">
        <v>187</v>
      </c>
      <c r="S75" s="138">
        <v>187</v>
      </c>
      <c r="T75" s="136">
        <v>186</v>
      </c>
      <c r="U75" s="136">
        <v>195</v>
      </c>
      <c r="V75" s="3"/>
      <c r="W75" s="130" t="s">
        <v>61</v>
      </c>
      <c r="X75" s="137">
        <f>E75</f>
        <v>138</v>
      </c>
      <c r="Y75" s="137">
        <f>J75</f>
        <v>149</v>
      </c>
      <c r="Z75" s="137">
        <f>N75</f>
        <v>168</v>
      </c>
      <c r="AA75" s="137">
        <f t="shared" si="3"/>
        <v>187</v>
      </c>
    </row>
    <row r="76" spans="2:27" x14ac:dyDescent="0.4">
      <c r="B76" s="2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3"/>
      <c r="U76" s="3"/>
      <c r="V76" s="3"/>
      <c r="W76" s="2"/>
      <c r="X76" s="136"/>
      <c r="Y76" s="136"/>
      <c r="Z76" s="136"/>
      <c r="AA76" s="136"/>
    </row>
    <row r="77" spans="2:27" x14ac:dyDescent="0.4">
      <c r="B77" s="125" t="s">
        <v>64</v>
      </c>
      <c r="C77" s="162">
        <v>31</v>
      </c>
      <c r="D77" s="162">
        <v>26</v>
      </c>
      <c r="E77" s="162">
        <v>27</v>
      </c>
      <c r="F77" s="163">
        <v>27</v>
      </c>
      <c r="G77" s="162">
        <v>23</v>
      </c>
      <c r="H77" s="162">
        <v>18</v>
      </c>
      <c r="I77" s="162">
        <v>34</v>
      </c>
      <c r="J77" s="163">
        <v>25</v>
      </c>
      <c r="K77" s="162">
        <v>30</v>
      </c>
      <c r="L77" s="162">
        <v>15</v>
      </c>
      <c r="M77" s="162">
        <v>33</v>
      </c>
      <c r="N77" s="163">
        <v>18</v>
      </c>
      <c r="O77" s="162">
        <v>12</v>
      </c>
      <c r="P77" s="162">
        <v>26</v>
      </c>
      <c r="Q77" s="162">
        <v>27</v>
      </c>
      <c r="R77" s="162">
        <v>20</v>
      </c>
      <c r="S77" s="164">
        <v>24</v>
      </c>
      <c r="T77" s="162">
        <v>21</v>
      </c>
      <c r="U77" s="162">
        <v>24</v>
      </c>
      <c r="V77" s="3"/>
      <c r="W77" s="125" t="str">
        <f>B77</f>
        <v>Companies signing licenses</v>
      </c>
      <c r="X77" s="163">
        <v>104</v>
      </c>
      <c r="Y77" s="163">
        <v>94</v>
      </c>
      <c r="Z77" s="163">
        <v>89</v>
      </c>
      <c r="AA77" s="163">
        <v>80</v>
      </c>
    </row>
    <row r="78" spans="2:27" x14ac:dyDescent="0.4">
      <c r="B78" s="130" t="s">
        <v>65</v>
      </c>
      <c r="C78" s="136">
        <v>19</v>
      </c>
      <c r="D78" s="136">
        <v>12</v>
      </c>
      <c r="E78" s="136">
        <v>17</v>
      </c>
      <c r="F78" s="137">
        <v>11</v>
      </c>
      <c r="G78" s="136">
        <v>14</v>
      </c>
      <c r="H78" s="136">
        <v>12</v>
      </c>
      <c r="I78" s="136">
        <v>16</v>
      </c>
      <c r="J78" s="137">
        <v>13</v>
      </c>
      <c r="K78" s="136">
        <v>17</v>
      </c>
      <c r="L78" s="136">
        <v>10</v>
      </c>
      <c r="M78" s="136">
        <v>23</v>
      </c>
      <c r="N78" s="137">
        <v>9</v>
      </c>
      <c r="O78" s="136">
        <v>9</v>
      </c>
      <c r="P78" s="136">
        <v>21</v>
      </c>
      <c r="Q78" s="136">
        <v>21</v>
      </c>
      <c r="R78" s="136">
        <v>15</v>
      </c>
      <c r="S78" s="138">
        <v>18</v>
      </c>
      <c r="T78" s="136">
        <v>14</v>
      </c>
      <c r="U78" s="169">
        <f>U77-U79</f>
        <v>17</v>
      </c>
      <c r="V78" s="3"/>
      <c r="W78" s="130" t="str">
        <f>B78</f>
        <v>Existing customers</v>
      </c>
      <c r="X78" s="167">
        <f>X77-X79</f>
        <v>52</v>
      </c>
      <c r="Y78" s="167">
        <f>Y77-Y79</f>
        <v>49</v>
      </c>
      <c r="Z78" s="167">
        <f>Z77-Z79</f>
        <v>52</v>
      </c>
      <c r="AA78" s="167">
        <v>61</v>
      </c>
    </row>
    <row r="79" spans="2:27" x14ac:dyDescent="0.4">
      <c r="B79" s="130" t="s">
        <v>66</v>
      </c>
      <c r="C79" s="136">
        <v>12</v>
      </c>
      <c r="D79" s="136">
        <v>14</v>
      </c>
      <c r="E79" s="136">
        <v>10</v>
      </c>
      <c r="F79" s="137">
        <v>16</v>
      </c>
      <c r="G79" s="136">
        <v>9</v>
      </c>
      <c r="H79" s="136">
        <v>6</v>
      </c>
      <c r="I79" s="136">
        <v>18</v>
      </c>
      <c r="J79" s="137">
        <v>12</v>
      </c>
      <c r="K79" s="136">
        <v>13</v>
      </c>
      <c r="L79" s="136">
        <v>5</v>
      </c>
      <c r="M79" s="136">
        <v>10</v>
      </c>
      <c r="N79" s="137">
        <v>9</v>
      </c>
      <c r="O79" s="136">
        <v>3</v>
      </c>
      <c r="P79" s="136">
        <v>5</v>
      </c>
      <c r="Q79" s="136">
        <v>6</v>
      </c>
      <c r="R79" s="136">
        <v>5</v>
      </c>
      <c r="S79" s="138">
        <v>6</v>
      </c>
      <c r="T79" s="136">
        <v>7</v>
      </c>
      <c r="U79" s="136">
        <v>7</v>
      </c>
      <c r="V79" s="3"/>
      <c r="W79" s="130" t="str">
        <f>B79</f>
        <v>New licensees</v>
      </c>
      <c r="X79" s="167">
        <f>SUM(C79:F79)</f>
        <v>52</v>
      </c>
      <c r="Y79" s="167">
        <f>SUM(G79:J79)</f>
        <v>45</v>
      </c>
      <c r="Z79" s="167">
        <f>SUM(K79:N79)</f>
        <v>37</v>
      </c>
      <c r="AA79" s="167">
        <f>SUM(O79:R79)</f>
        <v>19</v>
      </c>
    </row>
    <row r="80" spans="2:27" x14ac:dyDescent="0.4">
      <c r="B80" s="2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3"/>
      <c r="U80" s="3"/>
      <c r="V80" s="3"/>
      <c r="W80" s="2"/>
      <c r="X80" s="136"/>
      <c r="Y80" s="136"/>
      <c r="Z80" s="136"/>
      <c r="AA80" s="136"/>
    </row>
    <row r="81" spans="2:27" x14ac:dyDescent="0.4">
      <c r="B81" s="125" t="s">
        <v>67</v>
      </c>
      <c r="C81" s="162">
        <v>397</v>
      </c>
      <c r="D81" s="162">
        <v>411</v>
      </c>
      <c r="E81" s="162">
        <v>421</v>
      </c>
      <c r="F81" s="163">
        <v>437</v>
      </c>
      <c r="G81" s="162">
        <v>446</v>
      </c>
      <c r="H81" s="162">
        <v>452</v>
      </c>
      <c r="I81" s="162">
        <v>467</v>
      </c>
      <c r="J81" s="163">
        <v>479</v>
      </c>
      <c r="K81" s="162">
        <v>491</v>
      </c>
      <c r="L81" s="162">
        <v>496</v>
      </c>
      <c r="M81" s="162">
        <v>506</v>
      </c>
      <c r="N81" s="163">
        <v>511</v>
      </c>
      <c r="O81" s="162">
        <v>514</v>
      </c>
      <c r="P81" s="162">
        <f>O81+P79</f>
        <v>519</v>
      </c>
      <c r="Q81" s="162">
        <f>P81+Q79</f>
        <v>525</v>
      </c>
      <c r="R81" s="162">
        <f>Q81+R79</f>
        <v>530</v>
      </c>
      <c r="S81" s="128">
        <v>498</v>
      </c>
      <c r="T81" s="162">
        <v>504</v>
      </c>
      <c r="U81" s="162">
        <f>T81+U79</f>
        <v>511</v>
      </c>
      <c r="V81" s="3"/>
      <c r="W81" s="125" t="str">
        <f>B81</f>
        <v>Total Number of Licensees</v>
      </c>
      <c r="X81" s="163">
        <v>437</v>
      </c>
      <c r="Y81" s="126">
        <f>J81</f>
        <v>479</v>
      </c>
      <c r="Z81" s="162">
        <v>511</v>
      </c>
      <c r="AA81" s="162">
        <v>530</v>
      </c>
    </row>
    <row r="82" spans="2:27" x14ac:dyDescent="0.4">
      <c r="B82" s="2" t="s">
        <v>68</v>
      </c>
      <c r="O82"/>
      <c r="P82"/>
      <c r="Q82"/>
      <c r="R82"/>
      <c r="T82" s="3"/>
      <c r="U82" s="3"/>
      <c r="V82" s="3"/>
      <c r="W82" s="2"/>
    </row>
    <row r="83" spans="2:27" x14ac:dyDescent="0.4">
      <c r="B83" s="2" t="s">
        <v>69</v>
      </c>
      <c r="O83"/>
      <c r="P83"/>
      <c r="Q83"/>
      <c r="R83"/>
      <c r="T83" s="3"/>
      <c r="U83" s="3"/>
      <c r="V83" s="3"/>
      <c r="W83" s="2"/>
    </row>
    <row r="84" spans="2:27" x14ac:dyDescent="0.4">
      <c r="O84" s="3"/>
      <c r="P84" s="3"/>
      <c r="Q84" s="3"/>
      <c r="R84" s="3"/>
      <c r="T84" s="3"/>
      <c r="U84" s="3"/>
      <c r="V84" s="3"/>
      <c r="W84"/>
    </row>
    <row r="85" spans="2:27" x14ac:dyDescent="0.4">
      <c r="O85" s="3"/>
      <c r="P85" s="3"/>
      <c r="Q85" s="3"/>
      <c r="R85" s="3"/>
      <c r="V85" s="3"/>
      <c r="W85"/>
    </row>
    <row r="86" spans="2:27" x14ac:dyDescent="0.4">
      <c r="O86" s="3"/>
      <c r="P86" s="3"/>
      <c r="Q86" s="3"/>
      <c r="R86" s="3"/>
      <c r="V86" s="3"/>
      <c r="W86"/>
    </row>
    <row r="87" spans="2:27" x14ac:dyDescent="0.4">
      <c r="W87"/>
    </row>
    <row r="88" spans="2:27" x14ac:dyDescent="0.4">
      <c r="W88"/>
    </row>
    <row r="89" spans="2:27" x14ac:dyDescent="0.4">
      <c r="W89"/>
    </row>
    <row r="90" spans="2:27" x14ac:dyDescent="0.4">
      <c r="W90"/>
    </row>
    <row r="91" spans="2:27" x14ac:dyDescent="0.4">
      <c r="W91"/>
    </row>
    <row r="92" spans="2:27" x14ac:dyDescent="0.4">
      <c r="W92"/>
    </row>
  </sheetData>
  <mergeCells count="1">
    <mergeCell ref="A9:A32"/>
  </mergeCells>
  <phoneticPr fontId="15"/>
  <pageMargins left="0.70866141732283472" right="0.70866141732283472" top="0.74803149606299213" bottom="0.74803149606299213" header="0.31496062992125984" footer="0.31496062992125984"/>
  <pageSetup paperSize="8" scale="59" pageOrder="overThenDown" orientation="portrait" r:id="rId1"/>
  <headerFooter>
    <oddHeader>&amp;L&amp;"-,Bold"Arm Limited is a subsidiary of 
SoftBank Group Corp.&amp;"-,Regular"
&amp;C&amp;"-,Bold"FY2019 Q3
(October 01 to December 31, 2019)&amp;R&amp;"-,Bold"Historical Financial Data 
and Non-Financial KPIs</oddHeader>
    <oddFooter>&amp;LFor more information go to 
www.arm.com/ir&amp;C&amp;P of &amp;N&amp;R&amp;D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0AD175BD513A48824DA593425A8FB5" ma:contentTypeVersion="11" ma:contentTypeDescription="Create a new document." ma:contentTypeScope="" ma:versionID="5de58763bddd76d8635ca696b1f151f1">
  <xsd:schema xmlns:xsd="http://www.w3.org/2001/XMLSchema" xmlns:xs="http://www.w3.org/2001/XMLSchema" xmlns:p="http://schemas.microsoft.com/office/2006/metadata/properties" xmlns:ns2="e13efd2c-e065-4f72-ad76-99620292b057" xmlns:ns3="eef75f59-0989-4fb2-9535-a98fbaee0232" targetNamespace="http://schemas.microsoft.com/office/2006/metadata/properties" ma:root="true" ma:fieldsID="e1d51879b8b4db780b58172227898ad1" ns2:_="" ns3:_="">
    <xsd:import namespace="e13efd2c-e065-4f72-ad76-99620292b057"/>
    <xsd:import namespace="eef75f59-0989-4fb2-9535-a98fbaee023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3efd2c-e065-4f72-ad76-99620292b05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75f59-0989-4fb2-9535-a98fbaee02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13efd2c-e065-4f72-ad76-99620292b057">
      <UserInfo>
        <DisplayName>Anna Rajah</DisplayName>
        <AccountId>92</AccountId>
        <AccountType/>
      </UserInfo>
      <UserInfo>
        <DisplayName>Richard Donaldson</DisplayName>
        <AccountId>20</AccountId>
        <AccountType/>
      </UserInfo>
      <UserInfo>
        <DisplayName>Calum Rooney</DisplayName>
        <AccountId>84</AccountId>
        <AccountType/>
      </UserInfo>
      <UserInfo>
        <DisplayName>Neil Laird</DisplayName>
        <AccountId>94</AccountId>
        <AccountType/>
      </UserInfo>
      <UserInfo>
        <DisplayName>Mitali Mishra</DisplayName>
        <AccountId>141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CFA45583-FDDA-4497-BBBE-4ECA5B7FF0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664647-55B0-4EDF-8963-2B27F2E316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3efd2c-e065-4f72-ad76-99620292b057"/>
    <ds:schemaRef ds:uri="eef75f59-0989-4fb2-9535-a98fbaee02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054CC66-E181-49A9-A1A2-291F7FF4A790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e13efd2c-e065-4f72-ad76-99620292b057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eef75f59-0989-4fb2-9535-a98fbaee023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ARM KPIs</vt:lpstr>
      <vt:lpstr>'ARM KPIs'!Print_Area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Thornton</dc:creator>
  <cp:keywords/>
  <dc:description/>
  <cp:lastModifiedBy>Arm Limited</cp:lastModifiedBy>
  <cp:revision/>
  <dcterms:created xsi:type="dcterms:W3CDTF">2019-10-31T09:41:44Z</dcterms:created>
  <dcterms:modified xsi:type="dcterms:W3CDTF">2020-02-07T07:50:19Z</dcterms:modified>
  <cp:category/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0x010100240AD175BD513A48824DA593425A8FB5</vt:lpwstr>
  </property>
  <property fmtid="{D5CDD505-2E9C-101B-9397-08002B2CF9AE}" pid="3" name="_MarkAsFinal">
    <vt:bool>true</vt:bool>
  </property>
</Properties>
</file>